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F21" i="2"/>
  <c r="I19" i="2"/>
  <c r="H19" i="2"/>
  <c r="G19" i="2"/>
  <c r="F19" i="2"/>
  <c r="L19" i="2" l="1"/>
  <c r="K19" i="2"/>
  <c r="J19" i="2"/>
  <c r="F24" i="2" l="1"/>
  <c r="G24" i="2"/>
  <c r="N19" i="2" l="1"/>
  <c r="M19" i="2"/>
  <c r="I21" i="2" l="1"/>
  <c r="H21" i="2"/>
  <c r="N21" i="2" l="1"/>
  <c r="K21" i="2"/>
  <c r="J21" i="2"/>
  <c r="N28" i="2" l="1"/>
  <c r="L28" i="2"/>
  <c r="K28" i="2"/>
  <c r="M28" i="2"/>
  <c r="J28" i="2" l="1"/>
  <c r="I28" i="2" l="1"/>
  <c r="H28" i="2"/>
  <c r="G28" i="2"/>
  <c r="F28" i="2"/>
  <c r="K15" i="2"/>
  <c r="J15" i="2"/>
</calcChain>
</file>

<file path=xl/sharedStrings.xml><?xml version="1.0" encoding="utf-8"?>
<sst xmlns="http://schemas.openxmlformats.org/spreadsheetml/2006/main" count="45" uniqueCount="33">
  <si>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</si>
  <si>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</si>
  <si>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</si>
  <si>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</si>
  <si>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</si>
  <si>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</si>
  <si>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</si>
  <si>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</si>
  <si>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</si>
  <si>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</si>
  <si>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</si>
  <si>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</si>
  <si>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</si>
  <si>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</si>
  <si>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</si>
  <si>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</si>
  <si>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</si>
  <si>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</si>
  <si>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</si>
  <si>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</si>
  <si>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</si>
  <si>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</si>
  <si>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</si>
  <si>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</si>
  <si>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</si>
  <si>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</si>
  <si>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</si>
  <si>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</si>
  <si>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</si>
  <si>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</si>
  <si>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</si>
  <si>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</si>
  <si>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 xml:space="preserve">октябрь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</si>
</sst>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/>
    <xf numFmtId="0" fontId="6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tabSelected="1" topLeftCell="A10" workbookViewId="0">
      <selection activeCell="G23" sqref="G23"/>
    </sheetView>
  </sheetViews>
  <sheetFormatPr defaultRowHeight="15" x14ac:dyDescent="0.25"/>
  <cols>
    <col min="2" max="2" width="9.140625" style="4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5" t="s">
        <v>28</v>
      </c>
    </row>
    <row r="2" spans="2:14" x14ac:dyDescent="0.25">
      <c r="N2" s="6" t="s">
        <v>24</v>
      </c>
    </row>
    <row r="3" spans="2:14" x14ac:dyDescent="0.25">
      <c r="N3" s="5" t="s">
        <v>25</v>
      </c>
    </row>
    <row r="4" spans="2:14" x14ac:dyDescent="0.25">
      <c r="K4" s="5"/>
      <c r="N4" s="5" t="s">
        <v>26</v>
      </c>
    </row>
    <row r="5" spans="2:14" x14ac:dyDescent="0.25">
      <c r="N5" s="5" t="s">
        <v>27</v>
      </c>
    </row>
    <row r="6" spans="2:14" x14ac:dyDescent="0.25">
      <c r="N6" s="5" t="s">
        <v>23</v>
      </c>
    </row>
    <row r="8" spans="2:14" x14ac:dyDescent="0.2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8.75" x14ac:dyDescent="0.3">
      <c r="B9" s="13" t="s">
        <v>30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</row>
    <row r="10" spans="2:14" ht="18" x14ac:dyDescent="0.25">
      <c r="B10" s="14" t="s">
        <v>29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2:14" ht="18.75" x14ac:dyDescent="0.3">
      <c r="B11" s="28" t="s">
        <v>31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30"/>
    </row>
    <row r="12" spans="2:14" ht="18" x14ac:dyDescent="0.25">
      <c r="B12" s="31" t="s">
        <v>22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</row>
    <row r="13" spans="2:14" x14ac:dyDescent="0.25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5" t="s">
        <v>32</v>
      </c>
      <c r="N13" s="5">
        <v>2019</v>
      </c>
    </row>
    <row r="14" spans="2:14" x14ac:dyDescent="0.25">
      <c r="B14" s="21" t="s">
        <v>0</v>
      </c>
      <c r="C14" s="21" t="s">
        <v>1</v>
      </c>
      <c r="D14" s="21"/>
      <c r="E14" s="21"/>
      <c r="F14" s="21" t="s">
        <v>2</v>
      </c>
      <c r="G14" s="21"/>
      <c r="H14" s="21" t="s">
        <v>5</v>
      </c>
      <c r="I14" s="21"/>
      <c r="J14" s="21" t="s">
        <v>6</v>
      </c>
      <c r="K14" s="21"/>
      <c r="L14" s="21"/>
      <c r="M14" s="21"/>
      <c r="N14" s="21"/>
    </row>
    <row r="15" spans="2:14" x14ac:dyDescent="0.25">
      <c r="B15" s="21"/>
      <c r="C15" s="21"/>
      <c r="D15" s="21"/>
      <c r="E15" s="21"/>
      <c r="F15" s="21" t="s">
        <v>3</v>
      </c>
      <c r="G15" s="21" t="s">
        <v>4</v>
      </c>
      <c r="H15" s="21" t="s">
        <v>3</v>
      </c>
      <c r="I15" s="21" t="s">
        <v>4</v>
      </c>
      <c r="J15" s="21" t="str">
        <f>F15</f>
        <v>количество</v>
      </c>
      <c r="K15" s="21" t="str">
        <f>I15</f>
        <v>объем, м3/час</v>
      </c>
      <c r="L15" s="21" t="s">
        <v>7</v>
      </c>
      <c r="M15" s="21"/>
      <c r="N15" s="21"/>
    </row>
    <row r="16" spans="2:14" ht="42.75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10" t="s">
        <v>8</v>
      </c>
      <c r="M16" s="10" t="s">
        <v>9</v>
      </c>
      <c r="N16" s="10" t="s">
        <v>10</v>
      </c>
    </row>
    <row r="17" spans="2:14" x14ac:dyDescent="0.25">
      <c r="B17" s="21"/>
      <c r="C17" s="21">
        <v>1</v>
      </c>
      <c r="D17" s="21"/>
      <c r="E17" s="21"/>
      <c r="F17" s="10">
        <v>2</v>
      </c>
      <c r="G17" s="10">
        <v>3</v>
      </c>
      <c r="H17" s="10">
        <v>4</v>
      </c>
      <c r="I17" s="10">
        <v>5</v>
      </c>
      <c r="J17" s="10">
        <v>6</v>
      </c>
      <c r="K17" s="10">
        <v>7</v>
      </c>
      <c r="L17" s="10">
        <v>8</v>
      </c>
      <c r="M17" s="10">
        <v>9</v>
      </c>
      <c r="N17" s="10">
        <v>10</v>
      </c>
    </row>
    <row r="18" spans="2:14" x14ac:dyDescent="0.25">
      <c r="B18" s="7">
        <v>1</v>
      </c>
      <c r="C18" s="22" t="s">
        <v>11</v>
      </c>
      <c r="D18" s="22"/>
      <c r="E18" s="22"/>
      <c r="F18" s="3"/>
      <c r="G18" s="3"/>
      <c r="H18" s="3"/>
      <c r="I18" s="3"/>
      <c r="J18" s="3"/>
      <c r="K18" s="3"/>
      <c r="L18" s="3"/>
      <c r="M18" s="3"/>
      <c r="N18" s="3"/>
    </row>
    <row r="19" spans="2:14" x14ac:dyDescent="0.25">
      <c r="B19" s="7">
        <v>2</v>
      </c>
      <c r="C19" s="15" t="s">
        <v>12</v>
      </c>
      <c r="D19" s="23" t="s">
        <v>15</v>
      </c>
      <c r="E19" s="8" t="s">
        <v>17</v>
      </c>
      <c r="F19" s="18">
        <f>12+1+2+15+2+20+5+7+3+14+3+1+69+3+10+9+25+10+8+14+20+41+6+30+1</f>
        <v>331</v>
      </c>
      <c r="G19" s="18">
        <f>60+5+9.75+76.54+10+86.34+24.5+27+15+735.53+14.9+3.8+345+12.03+42.89+39.7+104.55+50+32.37+70+87.31+205+24+150+5</f>
        <v>2236.21</v>
      </c>
      <c r="H19" s="18">
        <f>7+12+20+3+7+6+3+1+59+3+7+9+6+6+8+8+17+36+6+12+1</f>
        <v>237</v>
      </c>
      <c r="I19" s="18">
        <f>35+63.7+86.34+14.7+27+25.4+14.9+3.8+295+12.07+30.09+39.7+27.93+30+26.31+40+72.28+180+24+60+5</f>
        <v>1113.22</v>
      </c>
      <c r="J19" s="18">
        <f>5+2+2+2+2+8+4+1+19+4+6+3+5+25</f>
        <v>88</v>
      </c>
      <c r="K19" s="18">
        <f>25+9.75+9.8+10+10+710.13+20+4+76.62+20+30+15.03+25+125</f>
        <v>1090.33</v>
      </c>
      <c r="L19" s="18">
        <f>1+1+1+2+7+4+1+18+4+2+1+25</f>
        <v>67</v>
      </c>
      <c r="M19" s="18">
        <f>1+1+3</f>
        <v>5</v>
      </c>
      <c r="N19" s="18">
        <f>3+1+2+1+1+6+1+1</f>
        <v>16</v>
      </c>
    </row>
    <row r="20" spans="2:14" ht="30" x14ac:dyDescent="0.25">
      <c r="B20" s="7">
        <v>3</v>
      </c>
      <c r="C20" s="15"/>
      <c r="D20" s="23"/>
      <c r="E20" s="11" t="s">
        <v>18</v>
      </c>
      <c r="F20" s="19"/>
      <c r="G20" s="19"/>
      <c r="H20" s="19"/>
      <c r="I20" s="19"/>
      <c r="J20" s="19"/>
      <c r="K20" s="19"/>
      <c r="L20" s="19"/>
      <c r="M20" s="19"/>
      <c r="N20" s="19"/>
    </row>
    <row r="21" spans="2:14" x14ac:dyDescent="0.25">
      <c r="B21" s="7">
        <v>4</v>
      </c>
      <c r="C21" s="15"/>
      <c r="D21" s="20" t="s">
        <v>16</v>
      </c>
      <c r="E21" s="8" t="s">
        <v>17</v>
      </c>
      <c r="F21" s="18">
        <f>2+2+5+2+6+1</f>
        <v>18</v>
      </c>
      <c r="G21" s="18">
        <f>15.91+9.8+24.5+13.16+30+89.79</f>
        <v>183.16000000000003</v>
      </c>
      <c r="H21" s="18">
        <f>3+6</f>
        <v>9</v>
      </c>
      <c r="I21" s="18">
        <f>14.7+30</f>
        <v>44.7</v>
      </c>
      <c r="J21" s="18">
        <f>2+2</f>
        <v>4</v>
      </c>
      <c r="K21" s="18">
        <f>15.91+9.8</f>
        <v>25.71</v>
      </c>
      <c r="L21" s="18">
        <v>0</v>
      </c>
      <c r="M21" s="18">
        <v>0</v>
      </c>
      <c r="N21" s="18">
        <f>2+2</f>
        <v>4</v>
      </c>
    </row>
    <row r="22" spans="2:14" ht="30" x14ac:dyDescent="0.25">
      <c r="B22" s="7">
        <v>5</v>
      </c>
      <c r="C22" s="15"/>
      <c r="D22" s="20"/>
      <c r="E22" s="12" t="s">
        <v>18</v>
      </c>
      <c r="F22" s="19"/>
      <c r="G22" s="19"/>
      <c r="H22" s="19"/>
      <c r="I22" s="19"/>
      <c r="J22" s="19"/>
      <c r="K22" s="19"/>
      <c r="L22" s="19"/>
      <c r="M22" s="19"/>
      <c r="N22" s="19"/>
    </row>
    <row r="23" spans="2:14" ht="30" x14ac:dyDescent="0.25">
      <c r="B23" s="7">
        <v>6</v>
      </c>
      <c r="C23" s="15" t="s">
        <v>13</v>
      </c>
      <c r="D23" s="11" t="s">
        <v>15</v>
      </c>
      <c r="E23" s="11" t="s">
        <v>18</v>
      </c>
      <c r="F23" s="9">
        <v>1</v>
      </c>
      <c r="G23" s="9">
        <v>50.9</v>
      </c>
      <c r="H23" s="9">
        <v>1</v>
      </c>
      <c r="I23" s="9">
        <v>50.9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2:14" ht="30" x14ac:dyDescent="0.25">
      <c r="B24" s="7">
        <v>7</v>
      </c>
      <c r="C24" s="15"/>
      <c r="D24" s="11" t="s">
        <v>16</v>
      </c>
      <c r="E24" s="11" t="s">
        <v>18</v>
      </c>
      <c r="F24" s="9">
        <f>1</f>
        <v>1</v>
      </c>
      <c r="G24" s="9">
        <f>152</f>
        <v>152</v>
      </c>
      <c r="H24" s="9">
        <v>0</v>
      </c>
      <c r="I24" s="9">
        <v>0</v>
      </c>
      <c r="J24" s="9">
        <v>1</v>
      </c>
      <c r="K24" s="9">
        <v>152</v>
      </c>
      <c r="L24" s="9">
        <v>0</v>
      </c>
      <c r="M24" s="9">
        <v>0</v>
      </c>
      <c r="N24" s="9">
        <v>1</v>
      </c>
    </row>
    <row r="25" spans="2:14" ht="30" x14ac:dyDescent="0.25">
      <c r="B25" s="7">
        <v>8</v>
      </c>
      <c r="C25" s="15" t="s">
        <v>14</v>
      </c>
      <c r="D25" s="11" t="s">
        <v>15</v>
      </c>
      <c r="E25" s="11" t="s">
        <v>18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30" x14ac:dyDescent="0.25">
      <c r="B26" s="7">
        <v>9</v>
      </c>
      <c r="C26" s="15"/>
      <c r="D26" s="11" t="s">
        <v>16</v>
      </c>
      <c r="E26" s="11" t="s">
        <v>18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2:14" x14ac:dyDescent="0.25">
      <c r="B27" s="7">
        <v>10</v>
      </c>
      <c r="C27" s="16" t="s">
        <v>19</v>
      </c>
      <c r="D27" s="16"/>
      <c r="E27" s="16"/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2:14" x14ac:dyDescent="0.25">
      <c r="B28" s="7">
        <v>11</v>
      </c>
      <c r="C28" s="16" t="s">
        <v>20</v>
      </c>
      <c r="D28" s="16"/>
      <c r="E28" s="16"/>
      <c r="F28" s="9">
        <f t="shared" ref="F28:N28" si="0">F19+F21+F23+F24+F25+F26+F27</f>
        <v>351</v>
      </c>
      <c r="G28" s="9">
        <f t="shared" si="0"/>
        <v>2622.27</v>
      </c>
      <c r="H28" s="9">
        <f t="shared" si="0"/>
        <v>247</v>
      </c>
      <c r="I28" s="9">
        <f t="shared" si="0"/>
        <v>1208.8200000000002</v>
      </c>
      <c r="J28" s="9">
        <f t="shared" si="0"/>
        <v>93</v>
      </c>
      <c r="K28" s="9">
        <f t="shared" si="0"/>
        <v>1268.04</v>
      </c>
      <c r="L28" s="9">
        <f t="shared" si="0"/>
        <v>67</v>
      </c>
      <c r="M28" s="9">
        <f t="shared" si="0"/>
        <v>5</v>
      </c>
      <c r="N28" s="9">
        <f t="shared" si="0"/>
        <v>21</v>
      </c>
    </row>
    <row r="29" spans="2:14" x14ac:dyDescent="0.25">
      <c r="B29" s="7">
        <v>12</v>
      </c>
      <c r="C29" s="17" t="s">
        <v>21</v>
      </c>
      <c r="D29" s="17"/>
      <c r="E29" s="17"/>
      <c r="F29" s="3"/>
      <c r="G29" s="3"/>
      <c r="H29" s="3"/>
      <c r="I29" s="3"/>
      <c r="J29" s="3"/>
      <c r="K29" s="3"/>
      <c r="L29" s="3"/>
      <c r="M29" s="3"/>
      <c r="N29" s="3"/>
    </row>
  </sheetData>
  <mergeCells count="44">
    <mergeCell ref="K15:K16"/>
    <mergeCell ref="L15:N15"/>
    <mergeCell ref="L19:L20"/>
    <mergeCell ref="M19:M20"/>
    <mergeCell ref="B9:N9"/>
    <mergeCell ref="B10:N10"/>
    <mergeCell ref="B11:N11"/>
    <mergeCell ref="B12:N12"/>
    <mergeCell ref="B14:B17"/>
    <mergeCell ref="C14:E16"/>
    <mergeCell ref="F14:G14"/>
    <mergeCell ref="H14:I14"/>
    <mergeCell ref="J14:N14"/>
    <mergeCell ref="F15:F16"/>
    <mergeCell ref="G15:G16"/>
    <mergeCell ref="H15:H16"/>
    <mergeCell ref="I15:I16"/>
    <mergeCell ref="J15:J16"/>
    <mergeCell ref="C17:E17"/>
    <mergeCell ref="C18:E18"/>
    <mergeCell ref="C19:C22"/>
    <mergeCell ref="D19:D20"/>
    <mergeCell ref="F19:F20"/>
    <mergeCell ref="N19:N20"/>
    <mergeCell ref="D21:D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G19:G20"/>
    <mergeCell ref="H19:H20"/>
    <mergeCell ref="I19:I20"/>
    <mergeCell ref="J19:J20"/>
    <mergeCell ref="K19:K20"/>
    <mergeCell ref="C23:C24"/>
    <mergeCell ref="C25:C26"/>
    <mergeCell ref="C27:E27"/>
    <mergeCell ref="C28:E28"/>
    <mergeCell ref="C29:E29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2019-11-13T11:19:17Z</dcterms:modified>
</cp:coreProperties>
</file>