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Лист1!$A$1:$K$114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" l="1"/>
  <c r="G88" i="1"/>
  <c r="G87" i="1" s="1"/>
  <c r="G81" i="1"/>
  <c r="G39" i="1"/>
  <c r="G35" i="1" s="1"/>
  <c r="G31" i="1"/>
  <c r="G27" i="1"/>
  <c r="G20" i="1"/>
  <c r="F81" i="1"/>
  <c r="F88" i="1"/>
  <c r="F27" i="1"/>
  <c r="F31" i="1"/>
  <c r="F20" i="1"/>
  <c r="F16" i="1" s="1"/>
  <c r="G16" i="1" l="1"/>
  <c r="G13" i="1" s="1"/>
  <c r="G12" i="1" l="1"/>
  <c r="F87" i="1"/>
  <c r="F101" i="1"/>
  <c r="F39" i="1" l="1"/>
  <c r="F35" i="1" l="1"/>
  <c r="F13" i="1" l="1"/>
  <c r="F12" i="1"/>
  <c r="I20" i="1"/>
</calcChain>
</file>

<file path=xl/sharedStrings.xml><?xml version="1.0" encoding="utf-8"?>
<sst xmlns="http://schemas.openxmlformats.org/spreadsheetml/2006/main" count="301" uniqueCount="205">
  <si>
    <t>№</t>
  </si>
  <si>
    <t>Наименование показателя</t>
  </si>
  <si>
    <t>Сроки строительства</t>
  </si>
  <si>
    <t>Стоимостная оценка инвестиций, тыс.руб.                                                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</si>
  <si>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</si>
  <si>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</si>
  <si>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</si>
  <si>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</si>
  <si>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</si>
  <si>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 xml:space="preserve">источник финансирования 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</si>
  <si>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</si>
  <si>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</si>
  <si>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</si>
  <si>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</si>
  <si>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</si>
  <si>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</si>
  <si>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</si>
  <si>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</si>
  <si>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</si>
  <si>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</si>
  <si>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</si>
  <si>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</si>
  <si>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</si>
  <si>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Проектно-изыскательские работы</t>
  </si>
  <si>
    <t>4.2.</t>
  </si>
  <si>
    <t>Строительно-монтажные работы</t>
  </si>
  <si>
    <t>4.3.</t>
  </si>
  <si>
    <t>РЕЗЕРВ-новое строительство</t>
  </si>
  <si>
    <t>4.4.</t>
  </si>
  <si>
    <t>Линейная часть (газопроводы)</t>
  </si>
  <si>
    <t>4.5.</t>
  </si>
  <si>
    <t>Здания и сооружения (административного и общепроизводственного назначения)</t>
  </si>
  <si>
    <t>4.6.</t>
  </si>
  <si>
    <t>ЭХЗ, СКЗ</t>
  </si>
  <si>
    <t>4.7.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</si>
  <si>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</si>
  <si>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5.</t>
  </si>
  <si>
    <t>Реконструируемые (модернизируемые) объекты:</t>
  </si>
  <si>
    <t>5.1.</t>
  </si>
  <si>
    <t>5.2.</t>
  </si>
  <si>
    <t>5.3.</t>
  </si>
  <si>
    <t>5.4.</t>
  </si>
  <si>
    <t>5.5.</t>
  </si>
  <si>
    <t>5.6.</t>
  </si>
  <si>
    <t>Пункты редуцирования газа (отдельные объекты ОФ)</t>
  </si>
  <si>
    <t>5.7.</t>
  </si>
  <si>
    <t>6.</t>
  </si>
  <si>
    <t>Сведения о приобретении оборудования не входящего в сметы строек</t>
  </si>
  <si>
    <t>6.1.</t>
  </si>
  <si>
    <t>Автотранспорт</t>
  </si>
  <si>
    <t>6.2.</t>
  </si>
  <si>
    <t>6.3.</t>
  </si>
  <si>
    <t>6.4.</t>
  </si>
  <si>
    <t>Компьютеры</t>
  </si>
  <si>
    <t>6.5.</t>
  </si>
  <si>
    <t>Оборудование для эксплуатации газового хозяйства</t>
  </si>
  <si>
    <t>7.</t>
  </si>
  <si>
    <t>Сведения о долгосрочных финансовых вложениях</t>
  </si>
  <si>
    <t>х</t>
  </si>
  <si>
    <t>8.</t>
  </si>
  <si>
    <t>Сведения о приобретении внеоборотных активов</t>
  </si>
  <si>
    <t xml:space="preserve"> Форма 2</t>
  </si>
  <si>
    <t xml:space="preserve">в сфере транспортировки газа по газораспределительным сетям  </t>
  </si>
  <si>
    <t>Газопровод высокого давления от ГРС 4а до пос. Октябрьский г. Краснодар</t>
  </si>
  <si>
    <t>Газопровод высокого давления 1-й категории от ГГРП-4 до проектируемой ГГРП г. Краснодар</t>
  </si>
  <si>
    <t>400 - 700</t>
  </si>
  <si>
    <t>530 - 720</t>
  </si>
  <si>
    <t>Центр обработки данных (ЦОД) в Администативном здании ОАО "Газпром газораспределение Краснодар" по ул. Строителей, 23, г. Краснодар</t>
  </si>
  <si>
    <t>4.7.1.</t>
  </si>
  <si>
    <t>Строительство объектов технологического присоединения (ПП РФ №1314 от 30.12.2013г.)с установленной платой (1,2 кат)</t>
  </si>
  <si>
    <t>4.7.2.</t>
  </si>
  <si>
    <t>4.7.3.</t>
  </si>
  <si>
    <t>4.4.1.</t>
  </si>
  <si>
    <t>4.4.2.</t>
  </si>
  <si>
    <t>4.4.3.</t>
  </si>
  <si>
    <t>4.4.4.</t>
  </si>
  <si>
    <t>4.4.5.</t>
  </si>
  <si>
    <t>4.4.6.</t>
  </si>
  <si>
    <t>4.5.1.</t>
  </si>
  <si>
    <t>4.5.2.</t>
  </si>
  <si>
    <t>5.4.1.</t>
  </si>
  <si>
    <t>5.4.2.</t>
  </si>
  <si>
    <t>40 - 700</t>
  </si>
  <si>
    <t>Амортизация</t>
  </si>
  <si>
    <t>Проектно-изыскательские работы будущих лет</t>
  </si>
  <si>
    <t>9.</t>
  </si>
  <si>
    <t>9.1.</t>
  </si>
  <si>
    <t>Строительная автотехника</t>
  </si>
  <si>
    <t>Оборудование связи и передачи данных</t>
  </si>
  <si>
    <t>Специальная надбавка</t>
  </si>
  <si>
    <t>Строительство объектов технологического присоединения (ПП РФ №1314 от 30.12.2013г.)с утвержденной стандартиз. тарифной ставкой</t>
  </si>
  <si>
    <t>Строительство объектов технологического присоединения (постановление правительства РФ №1314 от 30.12.2013г.) - индивидуальные проекты</t>
  </si>
  <si>
    <t>Плата за технологическое присоединение (постановление от 30.12.2013 № 1314)</t>
  </si>
  <si>
    <t>Газопроводы н. д. в п. Афипском, Северского района, Краснодарского края по улице: Карла Маркса от ул. Комсомольской до ул. Школьной инв№30396</t>
  </si>
  <si>
    <t>5.4.3.</t>
  </si>
  <si>
    <t>5.4.4.</t>
  </si>
  <si>
    <t>5.4.5.</t>
  </si>
  <si>
    <t>Газопроводы н. д. в п. Октябрьский, Северского района ул: Пушкина  от ул. Горького до ул. Западной, ул. Пушкина инв№30349</t>
  </si>
  <si>
    <t>Газопровод низкого давления по адресу: Краснодарский край,  Калининский  район , по ул.Понурской ст.Старовеличковская.Инв № 120 ву</t>
  </si>
  <si>
    <t>Реконструкция  стального газопровода среднего давления в г. Армавир, по ул. Ст.Разина от ул. Ленина до ул.Энгельса, инв. №110093</t>
  </si>
  <si>
    <t>110 - 160</t>
  </si>
  <si>
    <t>70 - 150</t>
  </si>
  <si>
    <t>65 - 100</t>
  </si>
  <si>
    <t>219 - 315</t>
  </si>
  <si>
    <t>7.1.</t>
  </si>
  <si>
    <t>«Распределительный газопровод среднего и низкого давления, ПРГ по ул. Мостовая, ул. Комарова, ул. Прикубанская ст. Старая Станица г. Армавир»</t>
  </si>
  <si>
    <t>7.1.1.</t>
  </si>
  <si>
    <t>Распредел.газопровод высокого давления 2 категории от сущ.наземного газопроворда высокого давления по ул.Луговая (в р-не ж.д.переезда в Султ)пос.Гирей</t>
  </si>
  <si>
    <t>«Межпоселковый газопровод высокого давления от с. Береговое  до с. Возрождение г. Геленджик»</t>
  </si>
  <si>
    <t>7.1.2.</t>
  </si>
  <si>
    <t>7.1.3.</t>
  </si>
  <si>
    <t>7.1.4.</t>
  </si>
  <si>
    <t>ПИР будущих лет по объектам нового строительства всего</t>
  </si>
  <si>
    <t>7.2.</t>
  </si>
  <si>
    <t>ПИР будущих лет по объектам реконструкции всего</t>
  </si>
  <si>
    <t>Объекты сетей газораспределения</t>
  </si>
  <si>
    <t>7.1.5.</t>
  </si>
  <si>
    <t>5.4.6.</t>
  </si>
  <si>
    <t>Газопровод высокого давления к п.Дюрсо г. Новороссийска</t>
  </si>
  <si>
    <t>Плата по Соглашениям о компенсации затрат, вызванных перекладкой объектов газораспределения</t>
  </si>
  <si>
    <t>Догазификация</t>
  </si>
  <si>
    <t>Кредиты
банков и займы организаций</t>
  </si>
  <si>
    <t xml:space="preserve">ПАК "Электронная очередь" для ЕКЦ </t>
  </si>
  <si>
    <t>5.4.7.</t>
  </si>
  <si>
    <t>5.4.8.</t>
  </si>
  <si>
    <t>5.4.9.</t>
  </si>
  <si>
    <t>5.4.10.</t>
  </si>
  <si>
    <t>5.4.11.</t>
  </si>
  <si>
    <t>5.4.12.</t>
  </si>
  <si>
    <t>5.4.13.</t>
  </si>
  <si>
    <t>5.4.14.</t>
  </si>
  <si>
    <t>5.4.15.</t>
  </si>
  <si>
    <t>5.4.16.</t>
  </si>
  <si>
    <t>5.4.17.</t>
  </si>
  <si>
    <t>5.4.18.</t>
  </si>
  <si>
    <t>5.4.19.</t>
  </si>
  <si>
    <t>5.4.20.</t>
  </si>
  <si>
    <t>5.4.21.</t>
  </si>
  <si>
    <t>5.4.22.</t>
  </si>
  <si>
    <t>5.4.23.</t>
  </si>
  <si>
    <t>5.4.24.</t>
  </si>
  <si>
    <t>5.4.25.</t>
  </si>
  <si>
    <t>5.4.26.</t>
  </si>
  <si>
    <t>5.4.27.</t>
  </si>
  <si>
    <t>5.4.28.</t>
  </si>
  <si>
    <t>5.4.29.</t>
  </si>
  <si>
    <t>5.4.30.</t>
  </si>
  <si>
    <t>5.4.31.</t>
  </si>
  <si>
    <t>5.4.32.</t>
  </si>
  <si>
    <t>5.4.33.</t>
  </si>
  <si>
    <t>5.4.34.</t>
  </si>
  <si>
    <t>5.4.35.</t>
  </si>
  <si>
    <t>5.4.36.</t>
  </si>
  <si>
    <t>5.4.37.</t>
  </si>
  <si>
    <t>5.4.38.</t>
  </si>
  <si>
    <t>Газопроводы с. н. д. в п. Ильском, Северского района, Краснодарского края по улицам: Толстого от ул. Чернышевского до ул. Строителей инв. 225</t>
  </si>
  <si>
    <t>Техническое перевооружение  запорной арматуры: Краснодарский край, Староминский район, ст. Староминская ул. Ярмарочная - ул. Толстого инв. №327</t>
  </si>
  <si>
    <t>Техническое перевооружение запорной арматуры:  Тихорецкий район, г. Тихорецк по ул. Мира (ОШПЗ) инв. № 5844Н</t>
  </si>
  <si>
    <t>Техническое перевооружение запорной арматуры:  ул. Толстого от ул. Шевченко до сш.  №15 ст. Переясловская, инв. № 164</t>
  </si>
  <si>
    <t>Техническое перевооружение запорной арматуры:  х. Причтовый ГВД от АГРС в ст. Роговской по полю до ст. Новоджерелиевская, инв. № 151</t>
  </si>
  <si>
    <t>Техническое перевооружение запорной арматуры: АГРС в ст. Роговская на ГВД от АГРС в ст. Роговской по полю до ст. Новоджерелиевская, инв. № 151</t>
  </si>
  <si>
    <t>Техническое перевооружение запорной арматуры: Выселковский район, ст.Выселки ул.Комсомольская-Полевой, инв.№121</t>
  </si>
  <si>
    <t>Техническое перевооружение запорной арматуры: Выселковский район, ст.Новомалороссийская ул.Гоголя, инв.№216</t>
  </si>
  <si>
    <t>Техническое перевооружение запорной арматуры: Выселковский район, ст.Новомалороссийская ул.Красная, инв.№216</t>
  </si>
  <si>
    <t>Техническое перевооружение запорной арматуры: ГК-1 Краснодарский край, Абинский район, п. Ахтырский, ул. Дзержинского, инв. №3422</t>
  </si>
  <si>
    <t>Техническое перевооружение запорной арматуры: Кавказский район, г. Кропоткин газопровод Д-500мм от ГРС до Химзавода, инвентарный номер 1358</t>
  </si>
  <si>
    <t>Техническое перевооружение запорной арматуры: Кавказский район, г. Кропоткин Пром. об. Московская 280 газоп. от ГРС до ГК ГРП Кирпич зав.  инв 517</t>
  </si>
  <si>
    <t>Техническое перевооружение запорной арматуры: Кавказский район, г.Кропоткин, ул. Пушкина от пер. Восточного до дома 147 по ул. Пушкина,  инв 1501</t>
  </si>
  <si>
    <t>Техническое перевооружение запорной арматуры: КК, г.Армавир, ГСД, Ефремова от ст.294 до ГРС-1 до ж/д; от ж/д до С.Арм; от С.Арм до Лунач. инв. №110114</t>
  </si>
  <si>
    <t>Техническое перевооружение запорной арматуры: Кореновский район,  пос.Песчаный (территория ЖТФ) инв.№5133</t>
  </si>
  <si>
    <t>Техническое перевооружение запорной арматуры: Кореновский район, г.Кореновск, ул.Красная, инв.№173</t>
  </si>
  <si>
    <t>Техническое перевооружение запорной арматуры: Кореновский район, г.Кореновск, ул.Крупской/ул.Щорса, инв.№203</t>
  </si>
  <si>
    <t>Техническое перевооружение запорной арматуры: Краснодарский край,  г. Новокубанск, на выходе ГРС ул. Парковая инв.№1187</t>
  </si>
  <si>
    <t>Техническое перевооружение запорной арматуры: Краснодарский край, г. Новокубанск, ул. Железнодорожная напротив НЗКСМ инв.№949</t>
  </si>
  <si>
    <t>Техническое перевооружение запорной арматуры: Краснодарский край, г.Армавир, ГСД, Автотрасса вр. газоп. к центральной усадьбе Учхоза ЗВТ инв. №110003</t>
  </si>
  <si>
    <t>Техническое перевооружение запорной арматуры: Краснодарский край, г.Армавир, улЧерноморская инв. №110003</t>
  </si>
  <si>
    <t>Техническое перевооружение запорной арматуры: Краснодарский край, Ленинградский район, ст. Ленинградская, ул.302 Дивизии - Победы инв. № 609</t>
  </si>
  <si>
    <t>Техническое перевооружение запорной арматуры: Краснодарский край, Ленинградский район,ст. Ленинградская, пер. Базарный инв. № 1067</t>
  </si>
  <si>
    <t>Техническое перевооружение запорной арматуры: Краснодарский край, Староминский район, ст. Староминская ул. Александровская инв. №26</t>
  </si>
  <si>
    <t>Техническое перевооружение запорной арматуры: Краснодарский край, Староминский район, ст. Староминская ул. Красная- В.Петренко инв. №19</t>
  </si>
  <si>
    <t>Техническое перевооружение запорной арматуры: Отрадненский район,ст.Попутная,ул.Свердлова инвентарный номер 3281</t>
  </si>
  <si>
    <t>Техническое перевооружение запорной арматуры: Тихорецкий район,  г. Тихорецк по ул. Ачкасова угол ул. Меньшикова инв. № 3366Н</t>
  </si>
  <si>
    <t>Техническое перевооружение запорной арматуры: Тихорецкий район, г. Тихорецк по ул. Восточная инв. № 3084Н</t>
  </si>
  <si>
    <t>Техническое перевооружение запорной арматуры: Тихорецкий район, г. Тихорецк по ул. Козлова Балка инв. №1869Н</t>
  </si>
  <si>
    <t>Техническое перевооружение запорной арматуры: Тихорецкий район, г. Тихорецк по ул. Октябрьская инв. № 5005</t>
  </si>
  <si>
    <t>Техническое перевооружение запорной арматуры: Тихорецкий район, г. Тихорецк по ул. Профильная инв. № 1869Н</t>
  </si>
  <si>
    <t>Техническое перевооружение запорной арматуры: Тихорецкий район, г. Тихорецк по ул. Энгельса 316 инв. № 3008Н</t>
  </si>
  <si>
    <t>Техническое перевооружение запорной арматуры: Тихорецкий район, г. Тихорецк,  ул. Меньшикова (мех. завод) инв. № 3366Н</t>
  </si>
  <si>
    <t>Техническое перевооружение запорной арматуры: Успенский район с. Марьино возле ГРС инвентарный номер 1455</t>
  </si>
  <si>
    <t xml:space="preserve">Регуляторный контракт </t>
  </si>
  <si>
    <t>7.1.6.</t>
  </si>
  <si>
    <t>7.1.7.</t>
  </si>
  <si>
    <t>7.1.8.</t>
  </si>
  <si>
    <t>7.1.9.</t>
  </si>
  <si>
    <t>7.1.10.</t>
  </si>
  <si>
    <t>Распределительный газопровод высокого давления Ду 300 мм (лупинг) от пр. Атласного г. Анапа до с. Витязево</t>
  </si>
  <si>
    <t>Строительство подводящего газопровода и АГНКС на территории производственной базы АО «Новопокровскаярайгаз»</t>
  </si>
  <si>
    <t>Строительство подземногоГНД ст. Каневскаяпо ул. Азовской от ул. Айвазовского до ул. Береговой, (145 м)</t>
  </si>
  <si>
    <t>Строительство распределительного газопровода высокого и низкого давления Динской район  в ст. Пластуновская ул. Пролетарская</t>
  </si>
  <si>
    <t>Строительство распределительного газопровода высокого и низкого давления Динской район ст. Новотиторовская по ул. Степной</t>
  </si>
  <si>
    <t>Строительство распределительнонго газопровода среднего и низкого давления Динской район  ст. Васюринская по ул. Карла Маркса.</t>
  </si>
  <si>
    <t>Строительство распределительный газопровод высокого и низкого давления Динской район  ст. Новотиторовская по ул. Выгонной</t>
  </si>
  <si>
    <t>Информация об инвестиционных программах Газпром газораспределение Краснодар за 2021 (факт)</t>
  </si>
  <si>
    <t>Прочие проекты (перекладки)</t>
  </si>
  <si>
    <t xml:space="preserve">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</si>
</sst>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vertAlign val="superscript"/>
      <sz val="26"/>
      <color theme="1"/>
      <name val="Times New Roman"/>
      <family val="1"/>
      <charset val="204"/>
    </font>
    <font>
      <vertAlign val="superscript"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ill="1"/>
    <xf numFmtId="0" fontId="8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14" fontId="7" fillId="3" borderId="2" xfId="0" applyNumberFormat="1" applyFont="1" applyFill="1" applyBorder="1"/>
    <xf numFmtId="4" fontId="7" fillId="3" borderId="2" xfId="0" applyNumberFormat="1" applyFont="1" applyFill="1" applyBorder="1"/>
    <xf numFmtId="4" fontId="7" fillId="3" borderId="17" xfId="0" applyNumberFormat="1" applyFont="1" applyFill="1" applyBorder="1" applyAlignment="1">
      <alignment wrapText="1"/>
    </xf>
    <xf numFmtId="0" fontId="7" fillId="0" borderId="2" xfId="0" applyFont="1" applyBorder="1"/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/>
    <xf numFmtId="4" fontId="7" fillId="4" borderId="2" xfId="0" applyNumberFormat="1" applyFont="1" applyFill="1" applyBorder="1"/>
    <xf numFmtId="0" fontId="7" fillId="4" borderId="17" xfId="0" applyFont="1" applyFill="1" applyBorder="1" applyAlignment="1">
      <alignment wrapText="1"/>
    </xf>
    <xf numFmtId="2" fontId="7" fillId="4" borderId="2" xfId="0" applyNumberFormat="1" applyFont="1" applyFill="1" applyBorder="1" applyAlignment="1">
      <alignment horizontal="right"/>
    </xf>
    <xf numFmtId="2" fontId="7" fillId="4" borderId="2" xfId="0" applyNumberFormat="1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/>
    <xf numFmtId="4" fontId="7" fillId="5" borderId="2" xfId="0" applyNumberFormat="1" applyFont="1" applyFill="1" applyBorder="1"/>
    <xf numFmtId="4" fontId="7" fillId="5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wrapText="1"/>
    </xf>
    <xf numFmtId="0" fontId="7" fillId="0" borderId="2" xfId="0" applyFont="1" applyFill="1" applyBorder="1"/>
    <xf numFmtId="4" fontId="9" fillId="2" borderId="16" xfId="0" applyNumberFormat="1" applyFont="1" applyFill="1" applyBorder="1" applyAlignment="1">
      <alignment horizontal="right" vertical="top"/>
    </xf>
    <xf numFmtId="164" fontId="7" fillId="0" borderId="2" xfId="0" applyNumberFormat="1" applyFont="1" applyFill="1" applyBorder="1"/>
    <xf numFmtId="0" fontId="7" fillId="0" borderId="2" xfId="0" applyFont="1" applyFill="1" applyBorder="1" applyAlignment="1">
      <alignment horizontal="right"/>
    </xf>
    <xf numFmtId="0" fontId="7" fillId="0" borderId="17" xfId="0" applyFont="1" applyBorder="1"/>
    <xf numFmtId="0" fontId="7" fillId="0" borderId="17" xfId="0" applyFont="1" applyFill="1" applyBorder="1"/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4" fontId="9" fillId="2" borderId="16" xfId="0" applyNumberFormat="1" applyFont="1" applyFill="1" applyBorder="1" applyAlignment="1">
      <alignment horizontal="right" vertical="top" wrapText="1"/>
    </xf>
    <xf numFmtId="2" fontId="7" fillId="0" borderId="17" xfId="0" applyNumberFormat="1" applyFont="1" applyBorder="1"/>
    <xf numFmtId="0" fontId="7" fillId="0" borderId="17" xfId="0" applyFont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wrapText="1"/>
    </xf>
    <xf numFmtId="4" fontId="7" fillId="5" borderId="2" xfId="0" applyNumberFormat="1" applyFont="1" applyFill="1" applyBorder="1" applyAlignment="1">
      <alignment horizontal="right" wrapText="1"/>
    </xf>
    <xf numFmtId="4" fontId="7" fillId="3" borderId="2" xfId="0" applyNumberFormat="1" applyFont="1" applyFill="1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right" vertical="center"/>
    </xf>
    <xf numFmtId="14" fontId="7" fillId="0" borderId="17" xfId="0" applyNumberFormat="1" applyFont="1" applyFill="1" applyBorder="1"/>
    <xf numFmtId="0" fontId="7" fillId="0" borderId="2" xfId="0" applyFont="1" applyBorder="1" applyAlignment="1">
      <alignment horizontal="right"/>
    </xf>
    <xf numFmtId="14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wrapText="1"/>
    </xf>
    <xf numFmtId="0" fontId="7" fillId="0" borderId="17" xfId="0" applyFont="1" applyBorder="1" applyAlignment="1">
      <alignment horizontal="right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/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left" vertical="center" wrapText="1"/>
    </xf>
    <xf numFmtId="0" fontId="7" fillId="0" borderId="17" xfId="0" applyNumberFormat="1" applyFont="1" applyFill="1" applyBorder="1"/>
    <xf numFmtId="0" fontId="7" fillId="0" borderId="17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2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vertical="center"/>
    </xf>
    <xf numFmtId="4" fontId="9" fillId="2" borderId="16" xfId="0" applyNumberFormat="1" applyFont="1" applyFill="1" applyBorder="1" applyAlignment="1">
      <alignment horizontal="right" vertical="center"/>
    </xf>
    <xf numFmtId="4" fontId="9" fillId="0" borderId="16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horizontal="right" vertical="center"/>
    </xf>
    <xf numFmtId="4" fontId="9" fillId="2" borderId="18" xfId="0" applyNumberFormat="1" applyFont="1" applyFill="1" applyBorder="1" applyAlignment="1">
      <alignment horizontal="right" vertical="center"/>
    </xf>
    <xf numFmtId="4" fontId="9" fillId="2" borderId="17" xfId="0" applyNumberFormat="1" applyFont="1" applyFill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right" vertical="center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view="pageBreakPreview" topLeftCell="A4" zoomScale="60" zoomScaleNormal="70" workbookViewId="0">
      <selection activeCell="I106" sqref="B106:K111"/>
    </sheetView>
  </sheetViews>
  <sheetFormatPr defaultRowHeight="15" x14ac:dyDescent="0.25"/>
  <cols>
    <col min="2" max="2" width="8.7109375" customWidth="1"/>
    <col min="3" max="3" width="99.85546875" customWidth="1"/>
    <col min="4" max="4" width="12" customWidth="1"/>
    <col min="5" max="5" width="10.42578125" customWidth="1"/>
    <col min="6" max="6" width="20" customWidth="1"/>
    <col min="7" max="7" width="23.7109375" customWidth="1"/>
    <col min="8" max="8" width="73.5703125" customWidth="1"/>
    <col min="9" max="10" width="13" customWidth="1"/>
    <col min="11" max="11" width="11.5703125" customWidth="1"/>
  </cols>
  <sheetData>
    <row r="1" spans="1:11" x14ac:dyDescent="0.25">
      <c r="B1" s="1"/>
      <c r="K1" s="2"/>
    </row>
    <row r="2" spans="1:11" ht="23.25" x14ac:dyDescent="0.35">
      <c r="B2" s="1"/>
      <c r="K2" s="4" t="s">
        <v>61</v>
      </c>
    </row>
    <row r="3" spans="1:11" x14ac:dyDescent="0.25">
      <c r="B3" s="1"/>
    </row>
    <row r="4" spans="1:11" ht="33" x14ac:dyDescent="0.45">
      <c r="B4" s="86" t="s">
        <v>202</v>
      </c>
      <c r="C4" s="87"/>
      <c r="D4" s="87"/>
      <c r="E4" s="87"/>
      <c r="F4" s="87"/>
      <c r="G4" s="87"/>
      <c r="H4" s="87"/>
      <c r="I4" s="87"/>
      <c r="J4" s="87"/>
      <c r="K4" s="88"/>
    </row>
    <row r="5" spans="1:11" ht="38.25" x14ac:dyDescent="0.5">
      <c r="B5" s="89" t="s">
        <v>204</v>
      </c>
      <c r="C5" s="90"/>
      <c r="D5" s="90"/>
      <c r="E5" s="90"/>
      <c r="F5" s="90"/>
      <c r="G5" s="90"/>
      <c r="H5" s="90"/>
      <c r="I5" s="90"/>
      <c r="J5" s="90"/>
      <c r="K5" s="91"/>
    </row>
    <row r="6" spans="1:11" ht="30.75" customHeight="1" x14ac:dyDescent="0.5">
      <c r="B6" s="92" t="s">
        <v>62</v>
      </c>
      <c r="C6" s="93"/>
      <c r="D6" s="93"/>
      <c r="E6" s="93"/>
      <c r="F6" s="93"/>
      <c r="G6" s="93"/>
      <c r="H6" s="93"/>
      <c r="I6" s="93"/>
      <c r="J6" s="93"/>
      <c r="K6" s="94"/>
    </row>
    <row r="7" spans="1:11" ht="30.75" customHeight="1" x14ac:dyDescent="0.5">
      <c r="B7" s="84"/>
      <c r="C7" s="85"/>
      <c r="D7" s="85"/>
      <c r="E7" s="85"/>
      <c r="F7" s="85"/>
      <c r="G7" s="85"/>
      <c r="H7" s="85"/>
      <c r="I7" s="85"/>
      <c r="J7" s="85"/>
      <c r="K7" s="85"/>
    </row>
    <row r="8" spans="1:11" x14ac:dyDescent="0.25">
      <c r="B8" s="1"/>
    </row>
    <row r="9" spans="1:11" ht="56.25" customHeight="1" x14ac:dyDescent="0.25">
      <c r="B9" s="95" t="s">
        <v>0</v>
      </c>
      <c r="C9" s="97" t="s">
        <v>1</v>
      </c>
      <c r="D9" s="98" t="s">
        <v>2</v>
      </c>
      <c r="E9" s="98"/>
      <c r="F9" s="99" t="s">
        <v>3</v>
      </c>
      <c r="G9" s="100"/>
      <c r="H9" s="101"/>
      <c r="I9" s="99" t="s">
        <v>4</v>
      </c>
      <c r="J9" s="100"/>
      <c r="K9" s="101"/>
    </row>
    <row r="10" spans="1:11" ht="162" x14ac:dyDescent="0.25">
      <c r="B10" s="96"/>
      <c r="C10" s="97"/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</row>
    <row r="11" spans="1:11" ht="20.25" x14ac:dyDescent="0.25">
      <c r="A11" s="1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</row>
    <row r="12" spans="1:11" ht="20.25" x14ac:dyDescent="0.3">
      <c r="B12" s="7" t="s">
        <v>13</v>
      </c>
      <c r="C12" s="50" t="s">
        <v>14</v>
      </c>
      <c r="D12" s="9"/>
      <c r="E12" s="8"/>
      <c r="F12" s="10">
        <f>F16+F35+F81+F87+F101</f>
        <v>1191446.3060000001</v>
      </c>
      <c r="G12" s="10">
        <f>G16+G35+G81+G87+G101</f>
        <v>747776.2159999999</v>
      </c>
      <c r="H12" s="11"/>
      <c r="I12" s="8"/>
      <c r="J12" s="8"/>
      <c r="K12" s="8"/>
    </row>
    <row r="13" spans="1:11" ht="40.5" x14ac:dyDescent="0.3">
      <c r="B13" s="7" t="s">
        <v>15</v>
      </c>
      <c r="C13" s="51" t="s">
        <v>16</v>
      </c>
      <c r="D13" s="9"/>
      <c r="E13" s="8"/>
      <c r="F13" s="10">
        <f>F16+F35</f>
        <v>1022990.785</v>
      </c>
      <c r="G13" s="10">
        <f>G16+G35</f>
        <v>579320.69499999995</v>
      </c>
      <c r="H13" s="11"/>
      <c r="I13" s="8"/>
      <c r="J13" s="8"/>
      <c r="K13" s="8"/>
    </row>
    <row r="14" spans="1:11" ht="24.75" customHeight="1" x14ac:dyDescent="0.3">
      <c r="B14" s="7" t="s">
        <v>17</v>
      </c>
      <c r="C14" s="50" t="s">
        <v>18</v>
      </c>
      <c r="D14" s="9"/>
      <c r="E14" s="8"/>
      <c r="F14" s="10"/>
      <c r="G14" s="10"/>
      <c r="H14" s="10"/>
      <c r="I14" s="8"/>
      <c r="J14" s="8"/>
      <c r="K14" s="8"/>
    </row>
    <row r="15" spans="1:11" ht="20.25" hidden="1" customHeight="1" x14ac:dyDescent="0.3">
      <c r="B15" s="6" t="s">
        <v>19</v>
      </c>
      <c r="C15" s="52"/>
      <c r="D15" s="12"/>
      <c r="E15" s="12"/>
      <c r="F15" s="12"/>
      <c r="G15" s="12"/>
      <c r="H15" s="12"/>
      <c r="I15" s="12"/>
      <c r="J15" s="12"/>
      <c r="K15" s="12"/>
    </row>
    <row r="16" spans="1:11" ht="21" customHeight="1" x14ac:dyDescent="0.3">
      <c r="B16" s="7" t="s">
        <v>20</v>
      </c>
      <c r="C16" s="50" t="s">
        <v>21</v>
      </c>
      <c r="D16" s="9"/>
      <c r="E16" s="8"/>
      <c r="F16" s="10">
        <f>F20+F27+F30+F31</f>
        <v>959939.73499999999</v>
      </c>
      <c r="G16" s="10">
        <f>G20+G27+G30+G31</f>
        <v>516269.64499999996</v>
      </c>
      <c r="H16" s="10"/>
      <c r="I16" s="8"/>
      <c r="J16" s="8"/>
      <c r="K16" s="8"/>
    </row>
    <row r="17" spans="2:11" ht="20.25" x14ac:dyDescent="0.3">
      <c r="B17" s="13" t="s">
        <v>22</v>
      </c>
      <c r="C17" s="53" t="s">
        <v>23</v>
      </c>
      <c r="D17" s="14"/>
      <c r="E17" s="14"/>
      <c r="F17" s="15">
        <v>141739.32999999999</v>
      </c>
      <c r="G17" s="15">
        <v>141739.32999999999</v>
      </c>
      <c r="H17" s="16"/>
      <c r="I17" s="14"/>
      <c r="J17" s="14"/>
      <c r="K17" s="14"/>
    </row>
    <row r="18" spans="2:11" ht="21" customHeight="1" x14ac:dyDescent="0.3">
      <c r="B18" s="13" t="s">
        <v>24</v>
      </c>
      <c r="C18" s="53" t="s">
        <v>25</v>
      </c>
      <c r="D18" s="14"/>
      <c r="E18" s="14"/>
      <c r="F18" s="15">
        <v>222745.45</v>
      </c>
      <c r="G18" s="15">
        <v>222745.45</v>
      </c>
      <c r="H18" s="17"/>
      <c r="I18" s="14"/>
      <c r="J18" s="14"/>
      <c r="K18" s="14"/>
    </row>
    <row r="19" spans="2:11" ht="20.25" x14ac:dyDescent="0.3">
      <c r="B19" s="13" t="s">
        <v>26</v>
      </c>
      <c r="C19" s="53" t="s">
        <v>27</v>
      </c>
      <c r="D19" s="14"/>
      <c r="E19" s="14"/>
      <c r="F19" s="15">
        <v>151784.85999999999</v>
      </c>
      <c r="G19" s="15">
        <v>151784.85999999999</v>
      </c>
      <c r="H19" s="18"/>
      <c r="I19" s="14"/>
      <c r="J19" s="14"/>
      <c r="K19" s="14"/>
    </row>
    <row r="20" spans="2:11" ht="24.75" customHeight="1" x14ac:dyDescent="0.3">
      <c r="B20" s="19" t="s">
        <v>28</v>
      </c>
      <c r="C20" s="20" t="s">
        <v>29</v>
      </c>
      <c r="D20" s="20"/>
      <c r="E20" s="20"/>
      <c r="F20" s="21">
        <f>SUM(F21:F26)</f>
        <v>658977.05700000003</v>
      </c>
      <c r="G20" s="21">
        <f>SUM(G21:G26)</f>
        <v>215306.967</v>
      </c>
      <c r="H20" s="22"/>
      <c r="I20" s="21">
        <f>SUM(I21:I25)</f>
        <v>26.846999999999998</v>
      </c>
      <c r="J20" s="22" t="s">
        <v>82</v>
      </c>
      <c r="K20" s="20"/>
    </row>
    <row r="21" spans="2:11" ht="40.5" x14ac:dyDescent="0.3">
      <c r="B21" s="6" t="s">
        <v>72</v>
      </c>
      <c r="C21" s="60" t="s">
        <v>63</v>
      </c>
      <c r="D21" s="36">
        <v>2019</v>
      </c>
      <c r="E21" s="36">
        <v>2021</v>
      </c>
      <c r="F21" s="70">
        <v>205138</v>
      </c>
      <c r="G21" s="70">
        <v>129663.3</v>
      </c>
      <c r="H21" s="25" t="s">
        <v>89</v>
      </c>
      <c r="I21" s="68">
        <v>6.68</v>
      </c>
      <c r="J21" s="66" t="s">
        <v>65</v>
      </c>
      <c r="K21" s="24"/>
    </row>
    <row r="22" spans="2:11" ht="60.75" x14ac:dyDescent="0.3">
      <c r="B22" s="6" t="s">
        <v>73</v>
      </c>
      <c r="C22" s="60" t="s">
        <v>105</v>
      </c>
      <c r="D22" s="36">
        <v>2020</v>
      </c>
      <c r="E22" s="36">
        <v>2021</v>
      </c>
      <c r="F22" s="70">
        <v>2685.5169999999998</v>
      </c>
      <c r="G22" s="70">
        <v>2685.5169999999998</v>
      </c>
      <c r="H22" s="25" t="s">
        <v>89</v>
      </c>
      <c r="I22" s="62">
        <v>4.9939999999999998</v>
      </c>
      <c r="J22" s="66" t="s">
        <v>100</v>
      </c>
      <c r="K22" s="24"/>
    </row>
    <row r="23" spans="2:11" ht="40.5" x14ac:dyDescent="0.3">
      <c r="B23" s="6" t="s">
        <v>74</v>
      </c>
      <c r="C23" s="60" t="s">
        <v>64</v>
      </c>
      <c r="D23" s="36">
        <v>2019</v>
      </c>
      <c r="E23" s="36">
        <v>2023</v>
      </c>
      <c r="F23" s="70">
        <v>322500</v>
      </c>
      <c r="G23" s="70">
        <v>-16773.419999999998</v>
      </c>
      <c r="H23" s="25" t="s">
        <v>89</v>
      </c>
      <c r="I23" s="69">
        <v>14.26</v>
      </c>
      <c r="J23" s="66" t="s">
        <v>66</v>
      </c>
      <c r="K23" s="24"/>
    </row>
    <row r="24" spans="2:11" ht="20.25" x14ac:dyDescent="0.3">
      <c r="B24" s="6" t="s">
        <v>75</v>
      </c>
      <c r="C24" s="60" t="s">
        <v>118</v>
      </c>
      <c r="D24" s="34">
        <v>2019</v>
      </c>
      <c r="E24" s="41">
        <v>2021</v>
      </c>
      <c r="F24" s="70">
        <v>35293</v>
      </c>
      <c r="G24" s="70">
        <v>6371.03</v>
      </c>
      <c r="H24" s="25" t="s">
        <v>89</v>
      </c>
      <c r="I24" s="63">
        <v>0.91300000000000003</v>
      </c>
      <c r="J24" s="64">
        <v>110</v>
      </c>
      <c r="K24" s="29"/>
    </row>
    <row r="25" spans="2:11" ht="40.5" x14ac:dyDescent="0.3">
      <c r="B25" s="30" t="s">
        <v>76</v>
      </c>
      <c r="C25" s="57" t="s">
        <v>203</v>
      </c>
      <c r="D25" s="34"/>
      <c r="E25" s="41"/>
      <c r="F25" s="70">
        <v>73280.86</v>
      </c>
      <c r="G25" s="70">
        <v>73280.86</v>
      </c>
      <c r="H25" s="32" t="s">
        <v>119</v>
      </c>
      <c r="I25" s="63"/>
      <c r="J25" s="64"/>
      <c r="K25" s="29"/>
    </row>
    <row r="26" spans="2:11" ht="40.5" x14ac:dyDescent="0.3">
      <c r="B26" s="30" t="s">
        <v>77</v>
      </c>
      <c r="C26" s="57" t="s">
        <v>120</v>
      </c>
      <c r="D26" s="28"/>
      <c r="E26" s="29"/>
      <c r="F26" s="71">
        <v>20079.68</v>
      </c>
      <c r="G26" s="71">
        <v>20079.68</v>
      </c>
      <c r="H26" s="35" t="s">
        <v>121</v>
      </c>
      <c r="I26" s="33"/>
      <c r="J26" s="29"/>
      <c r="K26" s="29"/>
    </row>
    <row r="27" spans="2:11" ht="40.5" x14ac:dyDescent="0.3">
      <c r="B27" s="19" t="s">
        <v>30</v>
      </c>
      <c r="C27" s="37" t="s">
        <v>31</v>
      </c>
      <c r="D27" s="20"/>
      <c r="E27" s="20"/>
      <c r="F27" s="21">
        <f>SUM(F28:F29)</f>
        <v>19847.957999999999</v>
      </c>
      <c r="G27" s="21">
        <f>SUM(G28:G29)</f>
        <v>19847.957999999999</v>
      </c>
      <c r="H27" s="22" t="s">
        <v>83</v>
      </c>
      <c r="I27" s="20"/>
      <c r="J27" s="20"/>
      <c r="K27" s="20"/>
    </row>
    <row r="28" spans="2:11" s="3" customFormat="1" ht="20.25" x14ac:dyDescent="0.3">
      <c r="B28" s="36" t="s">
        <v>78</v>
      </c>
      <c r="C28" s="23" t="s">
        <v>122</v>
      </c>
      <c r="D28" s="24"/>
      <c r="E28" s="24"/>
      <c r="F28" s="70">
        <v>3847.2099999999991</v>
      </c>
      <c r="G28" s="70">
        <v>3847.2099999999991</v>
      </c>
      <c r="H28" s="25" t="s">
        <v>83</v>
      </c>
      <c r="I28" s="24"/>
      <c r="J28" s="24"/>
      <c r="K28" s="24"/>
    </row>
    <row r="29" spans="2:11" s="3" customFormat="1" ht="60.75" x14ac:dyDescent="0.3">
      <c r="B29" s="36" t="s">
        <v>79</v>
      </c>
      <c r="C29" s="58" t="s">
        <v>67</v>
      </c>
      <c r="D29" s="24"/>
      <c r="E29" s="24"/>
      <c r="F29" s="70">
        <v>16000.748</v>
      </c>
      <c r="G29" s="70">
        <v>16000.748</v>
      </c>
      <c r="H29" s="25" t="s">
        <v>83</v>
      </c>
      <c r="I29" s="24"/>
      <c r="J29" s="24"/>
      <c r="K29" s="24"/>
    </row>
    <row r="30" spans="2:11" ht="22.5" customHeight="1" x14ac:dyDescent="0.3">
      <c r="B30" s="19" t="s">
        <v>32</v>
      </c>
      <c r="C30" s="20" t="s">
        <v>33</v>
      </c>
      <c r="D30" s="20"/>
      <c r="E30" s="20"/>
      <c r="F30" s="21"/>
      <c r="G30" s="21"/>
      <c r="H30" s="22" t="s">
        <v>83</v>
      </c>
      <c r="I30" s="20"/>
      <c r="J30" s="20"/>
      <c r="K30" s="20"/>
    </row>
    <row r="31" spans="2:11" ht="40.5" customHeight="1" x14ac:dyDescent="0.3">
      <c r="B31" s="19" t="s">
        <v>34</v>
      </c>
      <c r="C31" s="37" t="s">
        <v>35</v>
      </c>
      <c r="D31" s="20"/>
      <c r="E31" s="20"/>
      <c r="F31" s="79">
        <f>F32+F33+F34</f>
        <v>281114.71999999997</v>
      </c>
      <c r="G31" s="79">
        <f>G32+G33+G34</f>
        <v>281114.71999999997</v>
      </c>
      <c r="H31" s="38" t="s">
        <v>92</v>
      </c>
      <c r="I31" s="20"/>
      <c r="J31" s="20"/>
      <c r="K31" s="20"/>
    </row>
    <row r="32" spans="2:11" ht="60" customHeight="1" x14ac:dyDescent="0.3">
      <c r="B32" s="36" t="s">
        <v>68</v>
      </c>
      <c r="C32" s="59" t="s">
        <v>69</v>
      </c>
      <c r="D32" s="24"/>
      <c r="E32" s="24"/>
      <c r="F32" s="79">
        <v>155129.9</v>
      </c>
      <c r="G32" s="79">
        <v>155129.9</v>
      </c>
      <c r="H32" s="38" t="s">
        <v>92</v>
      </c>
      <c r="I32" s="24"/>
      <c r="J32" s="24"/>
      <c r="K32" s="24"/>
    </row>
    <row r="33" spans="2:11" ht="40.5" x14ac:dyDescent="0.3">
      <c r="B33" s="36" t="s">
        <v>70</v>
      </c>
      <c r="C33" s="58" t="s">
        <v>90</v>
      </c>
      <c r="D33" s="24"/>
      <c r="E33" s="24"/>
      <c r="F33" s="79">
        <v>63174.01</v>
      </c>
      <c r="G33" s="79">
        <v>63174.01</v>
      </c>
      <c r="H33" s="38" t="s">
        <v>92</v>
      </c>
      <c r="I33" s="24"/>
      <c r="J33" s="24"/>
      <c r="K33" s="24"/>
    </row>
    <row r="34" spans="2:11" ht="60" customHeight="1" x14ac:dyDescent="0.3">
      <c r="B34" s="36" t="s">
        <v>71</v>
      </c>
      <c r="C34" s="58" t="s">
        <v>91</v>
      </c>
      <c r="D34" s="24"/>
      <c r="E34" s="24"/>
      <c r="F34" s="79">
        <v>62810.81</v>
      </c>
      <c r="G34" s="79">
        <v>62810.81</v>
      </c>
      <c r="H34" s="38" t="s">
        <v>92</v>
      </c>
      <c r="I34" s="24"/>
      <c r="J34" s="24"/>
      <c r="K34" s="24"/>
    </row>
    <row r="35" spans="2:11" ht="26.25" customHeight="1" x14ac:dyDescent="0.3">
      <c r="B35" s="7" t="s">
        <v>36</v>
      </c>
      <c r="C35" s="8" t="s">
        <v>37</v>
      </c>
      <c r="D35" s="9"/>
      <c r="E35" s="8"/>
      <c r="F35" s="10">
        <f>F39+F79+F80</f>
        <v>63051.05</v>
      </c>
      <c r="G35" s="10">
        <f>G39+G79+G80</f>
        <v>63051.05</v>
      </c>
      <c r="H35" s="39" t="s">
        <v>83</v>
      </c>
      <c r="I35" s="8"/>
      <c r="J35" s="8"/>
      <c r="K35" s="8"/>
    </row>
    <row r="36" spans="2:11" ht="26.25" customHeight="1" x14ac:dyDescent="0.3">
      <c r="B36" s="6" t="s">
        <v>38</v>
      </c>
      <c r="C36" s="14" t="s">
        <v>23</v>
      </c>
      <c r="D36" s="14"/>
      <c r="E36" s="14"/>
      <c r="F36" s="14">
        <v>5793.34</v>
      </c>
      <c r="G36" s="14">
        <v>5793.34</v>
      </c>
      <c r="H36" s="40" t="s">
        <v>83</v>
      </c>
      <c r="I36" s="14"/>
      <c r="J36" s="14"/>
      <c r="K36" s="14"/>
    </row>
    <row r="37" spans="2:11" ht="26.25" customHeight="1" x14ac:dyDescent="0.3">
      <c r="B37" s="6" t="s">
        <v>39</v>
      </c>
      <c r="C37" s="14" t="s">
        <v>25</v>
      </c>
      <c r="D37" s="14"/>
      <c r="E37" s="14"/>
      <c r="F37" s="15">
        <v>96646.57</v>
      </c>
      <c r="G37" s="15">
        <v>96646.57</v>
      </c>
      <c r="H37" s="40" t="s">
        <v>83</v>
      </c>
      <c r="I37" s="14"/>
      <c r="J37" s="14"/>
      <c r="K37" s="14"/>
    </row>
    <row r="38" spans="2:11" ht="26.25" customHeight="1" x14ac:dyDescent="0.3">
      <c r="B38" s="6" t="s">
        <v>40</v>
      </c>
      <c r="C38" s="14" t="s">
        <v>27</v>
      </c>
      <c r="D38" s="14"/>
      <c r="E38" s="14"/>
      <c r="F38" s="15">
        <v>275.05</v>
      </c>
      <c r="G38" s="15">
        <v>275.05</v>
      </c>
      <c r="H38" s="40" t="s">
        <v>83</v>
      </c>
      <c r="I38" s="14"/>
      <c r="J38" s="14"/>
      <c r="K38" s="14"/>
    </row>
    <row r="39" spans="2:11" ht="20.25" x14ac:dyDescent="0.3">
      <c r="B39" s="19" t="s">
        <v>41</v>
      </c>
      <c r="C39" s="37" t="s">
        <v>29</v>
      </c>
      <c r="D39" s="20"/>
      <c r="E39" s="20"/>
      <c r="F39" s="21">
        <f>SUM(F40:F77)</f>
        <v>13513.369999999999</v>
      </c>
      <c r="G39" s="21">
        <f>SUM(G40:G77)</f>
        <v>13513.369999999999</v>
      </c>
      <c r="H39" s="22" t="s">
        <v>83</v>
      </c>
      <c r="I39" s="20"/>
      <c r="J39" s="20"/>
      <c r="K39" s="20"/>
    </row>
    <row r="40" spans="2:11" ht="40.5" customHeight="1" x14ac:dyDescent="0.3">
      <c r="B40" s="36" t="s">
        <v>80</v>
      </c>
      <c r="C40" s="60" t="s">
        <v>98</v>
      </c>
      <c r="D40" s="36">
        <v>2021</v>
      </c>
      <c r="E40" s="36">
        <v>2021</v>
      </c>
      <c r="F40" s="69">
        <v>1.53</v>
      </c>
      <c r="G40" s="69">
        <v>1.53</v>
      </c>
      <c r="H40" s="25" t="s">
        <v>83</v>
      </c>
      <c r="I40" s="66">
        <v>0.60599999999999998</v>
      </c>
      <c r="J40" s="66" t="s">
        <v>101</v>
      </c>
      <c r="K40" s="24"/>
    </row>
    <row r="41" spans="2:11" ht="58.5" customHeight="1" x14ac:dyDescent="0.3">
      <c r="B41" s="36" t="s">
        <v>81</v>
      </c>
      <c r="C41" s="60" t="s">
        <v>93</v>
      </c>
      <c r="D41" s="36">
        <v>2021</v>
      </c>
      <c r="E41" s="36">
        <v>2021</v>
      </c>
      <c r="F41" s="72">
        <v>1189.06</v>
      </c>
      <c r="G41" s="72">
        <v>1189.06</v>
      </c>
      <c r="H41" s="25" t="s">
        <v>83</v>
      </c>
      <c r="I41" s="67">
        <v>0.68</v>
      </c>
      <c r="J41" s="66">
        <v>100</v>
      </c>
      <c r="K41" s="24"/>
    </row>
    <row r="42" spans="2:11" ht="40.5" customHeight="1" x14ac:dyDescent="0.3">
      <c r="B42" s="36" t="s">
        <v>94</v>
      </c>
      <c r="C42" s="60" t="s">
        <v>97</v>
      </c>
      <c r="D42" s="36">
        <v>2021</v>
      </c>
      <c r="E42" s="36">
        <v>2021</v>
      </c>
      <c r="F42" s="73">
        <v>952.86</v>
      </c>
      <c r="G42" s="73">
        <v>952.86</v>
      </c>
      <c r="H42" s="25" t="s">
        <v>83</v>
      </c>
      <c r="I42" s="67">
        <v>1.52</v>
      </c>
      <c r="J42" s="66" t="s">
        <v>102</v>
      </c>
      <c r="K42" s="24"/>
    </row>
    <row r="43" spans="2:11" ht="63" customHeight="1" x14ac:dyDescent="0.3">
      <c r="B43" s="36" t="s">
        <v>95</v>
      </c>
      <c r="C43" s="60" t="s">
        <v>155</v>
      </c>
      <c r="D43" s="36">
        <v>2021</v>
      </c>
      <c r="E43" s="36">
        <v>2023</v>
      </c>
      <c r="F43" s="73">
        <v>378.84</v>
      </c>
      <c r="G43" s="73">
        <v>378.84</v>
      </c>
      <c r="H43" s="25" t="s">
        <v>83</v>
      </c>
      <c r="I43" s="67">
        <v>0.63</v>
      </c>
      <c r="J43" s="66" t="s">
        <v>103</v>
      </c>
      <c r="K43" s="24"/>
    </row>
    <row r="44" spans="2:11" ht="40.5" customHeight="1" x14ac:dyDescent="0.3">
      <c r="B44" s="41" t="s">
        <v>96</v>
      </c>
      <c r="C44" s="61" t="s">
        <v>99</v>
      </c>
      <c r="D44" s="41">
        <v>2021</v>
      </c>
      <c r="E44" s="41">
        <v>2021</v>
      </c>
      <c r="F44" s="73">
        <v>3367.18</v>
      </c>
      <c r="G44" s="73">
        <v>3367.18</v>
      </c>
      <c r="H44" s="25" t="s">
        <v>83</v>
      </c>
      <c r="I44" s="26"/>
      <c r="J44" s="27"/>
      <c r="K44" s="24"/>
    </row>
    <row r="45" spans="2:11" ht="40.5" customHeight="1" x14ac:dyDescent="0.3">
      <c r="B45" s="36" t="s">
        <v>117</v>
      </c>
      <c r="C45" s="60" t="s">
        <v>156</v>
      </c>
      <c r="D45" s="41">
        <v>2021</v>
      </c>
      <c r="E45" s="41">
        <v>2021</v>
      </c>
      <c r="F45" s="74">
        <v>231.61</v>
      </c>
      <c r="G45" s="74">
        <v>231.61</v>
      </c>
      <c r="H45" s="25" t="s">
        <v>83</v>
      </c>
      <c r="I45" s="26"/>
      <c r="J45" s="27"/>
      <c r="K45" s="24"/>
    </row>
    <row r="46" spans="2:11" ht="40.5" customHeight="1" x14ac:dyDescent="0.3">
      <c r="B46" s="36" t="s">
        <v>123</v>
      </c>
      <c r="C46" s="60" t="s">
        <v>157</v>
      </c>
      <c r="D46" s="41">
        <v>2021</v>
      </c>
      <c r="E46" s="41">
        <v>2021</v>
      </c>
      <c r="F46" s="74">
        <v>271.86</v>
      </c>
      <c r="G46" s="74">
        <v>271.86</v>
      </c>
      <c r="H46" s="25" t="s">
        <v>83</v>
      </c>
      <c r="I46" s="26"/>
      <c r="J46" s="27"/>
      <c r="K46" s="24"/>
    </row>
    <row r="47" spans="2:11" ht="40.5" customHeight="1" x14ac:dyDescent="0.3">
      <c r="B47" s="36" t="s">
        <v>124</v>
      </c>
      <c r="C47" s="60" t="s">
        <v>158</v>
      </c>
      <c r="D47" s="41">
        <v>2021</v>
      </c>
      <c r="E47" s="41">
        <v>2021</v>
      </c>
      <c r="F47" s="74">
        <v>44.93</v>
      </c>
      <c r="G47" s="74">
        <v>44.93</v>
      </c>
      <c r="H47" s="25" t="s">
        <v>83</v>
      </c>
      <c r="I47" s="26"/>
      <c r="J47" s="27"/>
      <c r="K47" s="24"/>
    </row>
    <row r="48" spans="2:11" ht="40.5" customHeight="1" x14ac:dyDescent="0.3">
      <c r="B48" s="36" t="s">
        <v>125</v>
      </c>
      <c r="C48" s="60" t="s">
        <v>159</v>
      </c>
      <c r="D48" s="41">
        <v>2021</v>
      </c>
      <c r="E48" s="41">
        <v>2021</v>
      </c>
      <c r="F48" s="74">
        <v>458.17</v>
      </c>
      <c r="G48" s="74">
        <v>458.17</v>
      </c>
      <c r="H48" s="25" t="s">
        <v>83</v>
      </c>
      <c r="I48" s="26"/>
      <c r="J48" s="27"/>
      <c r="K48" s="24"/>
    </row>
    <row r="49" spans="2:11" ht="40.5" customHeight="1" x14ac:dyDescent="0.3">
      <c r="B49" s="36" t="s">
        <v>126</v>
      </c>
      <c r="C49" s="60" t="s">
        <v>160</v>
      </c>
      <c r="D49" s="41">
        <v>2021</v>
      </c>
      <c r="E49" s="41">
        <v>2021</v>
      </c>
      <c r="F49" s="74">
        <v>458.17</v>
      </c>
      <c r="G49" s="74">
        <v>458.17</v>
      </c>
      <c r="H49" s="25" t="s">
        <v>83</v>
      </c>
      <c r="I49" s="26"/>
      <c r="J49" s="27"/>
      <c r="K49" s="24"/>
    </row>
    <row r="50" spans="2:11" ht="40.5" customHeight="1" x14ac:dyDescent="0.3">
      <c r="B50" s="36" t="s">
        <v>127</v>
      </c>
      <c r="C50" s="60" t="s">
        <v>161</v>
      </c>
      <c r="D50" s="41">
        <v>2021</v>
      </c>
      <c r="E50" s="41">
        <v>2021</v>
      </c>
      <c r="F50" s="74">
        <v>553.58000000000004</v>
      </c>
      <c r="G50" s="74">
        <v>553.58000000000004</v>
      </c>
      <c r="H50" s="25" t="s">
        <v>83</v>
      </c>
      <c r="I50" s="26"/>
      <c r="J50" s="27"/>
      <c r="K50" s="24"/>
    </row>
    <row r="51" spans="2:11" ht="40.5" customHeight="1" x14ac:dyDescent="0.3">
      <c r="B51" s="36" t="s">
        <v>128</v>
      </c>
      <c r="C51" s="60" t="s">
        <v>162</v>
      </c>
      <c r="D51" s="41">
        <v>2021</v>
      </c>
      <c r="E51" s="41">
        <v>2021</v>
      </c>
      <c r="F51" s="74">
        <v>28.02</v>
      </c>
      <c r="G51" s="74">
        <v>28.02</v>
      </c>
      <c r="H51" s="25" t="s">
        <v>83</v>
      </c>
      <c r="I51" s="26"/>
      <c r="J51" s="27"/>
      <c r="K51" s="24"/>
    </row>
    <row r="52" spans="2:11" ht="40.5" customHeight="1" x14ac:dyDescent="0.3">
      <c r="B52" s="36" t="s">
        <v>129</v>
      </c>
      <c r="C52" s="60" t="s">
        <v>163</v>
      </c>
      <c r="D52" s="41">
        <v>2021</v>
      </c>
      <c r="E52" s="41">
        <v>2021</v>
      </c>
      <c r="F52" s="74">
        <v>119.77</v>
      </c>
      <c r="G52" s="74">
        <v>119.77</v>
      </c>
      <c r="H52" s="25" t="s">
        <v>83</v>
      </c>
      <c r="I52" s="26"/>
      <c r="J52" s="27"/>
      <c r="K52" s="24"/>
    </row>
    <row r="53" spans="2:11" ht="40.5" customHeight="1" x14ac:dyDescent="0.3">
      <c r="B53" s="36" t="s">
        <v>130</v>
      </c>
      <c r="C53" s="60" t="s">
        <v>164</v>
      </c>
      <c r="D53" s="41">
        <v>2021</v>
      </c>
      <c r="E53" s="41">
        <v>2021</v>
      </c>
      <c r="F53" s="74">
        <v>276.81</v>
      </c>
      <c r="G53" s="74">
        <v>276.81</v>
      </c>
      <c r="H53" s="25" t="s">
        <v>83</v>
      </c>
      <c r="I53" s="26"/>
      <c r="J53" s="27"/>
      <c r="K53" s="24"/>
    </row>
    <row r="54" spans="2:11" ht="40.5" customHeight="1" x14ac:dyDescent="0.3">
      <c r="B54" s="36" t="s">
        <v>131</v>
      </c>
      <c r="C54" s="60" t="s">
        <v>165</v>
      </c>
      <c r="D54" s="41">
        <v>2021</v>
      </c>
      <c r="E54" s="41">
        <v>2021</v>
      </c>
      <c r="F54" s="74">
        <v>844.18</v>
      </c>
      <c r="G54" s="74">
        <v>844.18</v>
      </c>
      <c r="H54" s="25" t="s">
        <v>83</v>
      </c>
      <c r="I54" s="26"/>
      <c r="J54" s="27"/>
      <c r="K54" s="24"/>
    </row>
    <row r="55" spans="2:11" ht="40.5" customHeight="1" x14ac:dyDescent="0.3">
      <c r="B55" s="36" t="s">
        <v>132</v>
      </c>
      <c r="C55" s="60" t="s">
        <v>166</v>
      </c>
      <c r="D55" s="41">
        <v>2021</v>
      </c>
      <c r="E55" s="41">
        <v>2021</v>
      </c>
      <c r="F55" s="74">
        <v>106.7</v>
      </c>
      <c r="G55" s="74">
        <v>106.7</v>
      </c>
      <c r="H55" s="25" t="s">
        <v>83</v>
      </c>
      <c r="I55" s="26"/>
      <c r="J55" s="27"/>
      <c r="K55" s="24"/>
    </row>
    <row r="56" spans="2:11" ht="40.5" customHeight="1" x14ac:dyDescent="0.3">
      <c r="B56" s="36" t="s">
        <v>133</v>
      </c>
      <c r="C56" s="60" t="s">
        <v>167</v>
      </c>
      <c r="D56" s="41">
        <v>2021</v>
      </c>
      <c r="E56" s="41">
        <v>2021</v>
      </c>
      <c r="F56" s="74">
        <v>80.73</v>
      </c>
      <c r="G56" s="74">
        <v>80.73</v>
      </c>
      <c r="H56" s="25" t="s">
        <v>83</v>
      </c>
      <c r="I56" s="26"/>
      <c r="J56" s="27"/>
      <c r="K56" s="24"/>
    </row>
    <row r="57" spans="2:11" ht="40.5" customHeight="1" x14ac:dyDescent="0.3">
      <c r="B57" s="36" t="s">
        <v>134</v>
      </c>
      <c r="C57" s="60" t="s">
        <v>168</v>
      </c>
      <c r="D57" s="41">
        <v>2021</v>
      </c>
      <c r="E57" s="41">
        <v>2021</v>
      </c>
      <c r="F57" s="74">
        <v>1309.6400000000001</v>
      </c>
      <c r="G57" s="74">
        <v>1309.6400000000001</v>
      </c>
      <c r="H57" s="25" t="s">
        <v>83</v>
      </c>
      <c r="I57" s="26"/>
      <c r="J57" s="27"/>
      <c r="K57" s="24"/>
    </row>
    <row r="58" spans="2:11" ht="40.5" customHeight="1" x14ac:dyDescent="0.3">
      <c r="B58" s="36" t="s">
        <v>135</v>
      </c>
      <c r="C58" s="60" t="s">
        <v>169</v>
      </c>
      <c r="D58" s="41">
        <v>2021</v>
      </c>
      <c r="E58" s="41">
        <v>2021</v>
      </c>
      <c r="F58" s="74">
        <v>31.53</v>
      </c>
      <c r="G58" s="74">
        <v>31.53</v>
      </c>
      <c r="H58" s="25" t="s">
        <v>83</v>
      </c>
      <c r="I58" s="26"/>
      <c r="J58" s="27"/>
      <c r="K58" s="24"/>
    </row>
    <row r="59" spans="2:11" ht="40.5" customHeight="1" x14ac:dyDescent="0.3">
      <c r="B59" s="36" t="s">
        <v>136</v>
      </c>
      <c r="C59" s="60" t="s">
        <v>170</v>
      </c>
      <c r="D59" s="41">
        <v>2021</v>
      </c>
      <c r="E59" s="41">
        <v>2021</v>
      </c>
      <c r="F59" s="74">
        <v>40.85</v>
      </c>
      <c r="G59" s="74">
        <v>40.85</v>
      </c>
      <c r="H59" s="25" t="s">
        <v>83</v>
      </c>
      <c r="I59" s="26"/>
      <c r="J59" s="27"/>
      <c r="K59" s="24"/>
    </row>
    <row r="60" spans="2:11" ht="40.5" customHeight="1" x14ac:dyDescent="0.3">
      <c r="B60" s="36" t="s">
        <v>137</v>
      </c>
      <c r="C60" s="60" t="s">
        <v>171</v>
      </c>
      <c r="D60" s="41">
        <v>2021</v>
      </c>
      <c r="E60" s="41">
        <v>2021</v>
      </c>
      <c r="F60" s="74">
        <v>38.06</v>
      </c>
      <c r="G60" s="74">
        <v>38.06</v>
      </c>
      <c r="H60" s="25" t="s">
        <v>83</v>
      </c>
      <c r="I60" s="26"/>
      <c r="J60" s="27"/>
      <c r="K60" s="24"/>
    </row>
    <row r="61" spans="2:11" ht="40.5" customHeight="1" x14ac:dyDescent="0.3">
      <c r="B61" s="36" t="s">
        <v>138</v>
      </c>
      <c r="C61" s="60" t="s">
        <v>172</v>
      </c>
      <c r="D61" s="41">
        <v>2021</v>
      </c>
      <c r="E61" s="41">
        <v>2021</v>
      </c>
      <c r="F61" s="74">
        <v>377.76</v>
      </c>
      <c r="G61" s="74">
        <v>377.76</v>
      </c>
      <c r="H61" s="25" t="s">
        <v>83</v>
      </c>
      <c r="I61" s="26"/>
      <c r="J61" s="27"/>
      <c r="K61" s="24"/>
    </row>
    <row r="62" spans="2:11" ht="40.5" customHeight="1" x14ac:dyDescent="0.3">
      <c r="B62" s="36" t="s">
        <v>139</v>
      </c>
      <c r="C62" s="60" t="s">
        <v>173</v>
      </c>
      <c r="D62" s="41">
        <v>2021</v>
      </c>
      <c r="E62" s="41">
        <v>2021</v>
      </c>
      <c r="F62" s="74">
        <v>84.04</v>
      </c>
      <c r="G62" s="74">
        <v>84.04</v>
      </c>
      <c r="H62" s="25" t="s">
        <v>83</v>
      </c>
      <c r="I62" s="26"/>
      <c r="J62" s="27"/>
      <c r="K62" s="24"/>
    </row>
    <row r="63" spans="2:11" ht="40.5" customHeight="1" x14ac:dyDescent="0.3">
      <c r="B63" s="36" t="s">
        <v>140</v>
      </c>
      <c r="C63" s="60" t="s">
        <v>174</v>
      </c>
      <c r="D63" s="41">
        <v>2021</v>
      </c>
      <c r="E63" s="41">
        <v>2021</v>
      </c>
      <c r="F63" s="74">
        <v>42.43</v>
      </c>
      <c r="G63" s="74">
        <v>42.43</v>
      </c>
      <c r="H63" s="25" t="s">
        <v>83</v>
      </c>
      <c r="I63" s="26"/>
      <c r="J63" s="27"/>
      <c r="K63" s="24"/>
    </row>
    <row r="64" spans="2:11" ht="40.5" customHeight="1" x14ac:dyDescent="0.3">
      <c r="B64" s="36" t="s">
        <v>141</v>
      </c>
      <c r="C64" s="60" t="s">
        <v>175</v>
      </c>
      <c r="D64" s="41">
        <v>2021</v>
      </c>
      <c r="E64" s="41">
        <v>2021</v>
      </c>
      <c r="F64" s="74">
        <v>103.72</v>
      </c>
      <c r="G64" s="74">
        <v>103.72</v>
      </c>
      <c r="H64" s="25" t="s">
        <v>83</v>
      </c>
      <c r="I64" s="26"/>
      <c r="J64" s="27"/>
      <c r="K64" s="24"/>
    </row>
    <row r="65" spans="2:11" ht="40.5" customHeight="1" x14ac:dyDescent="0.3">
      <c r="B65" s="36" t="s">
        <v>142</v>
      </c>
      <c r="C65" s="60" t="s">
        <v>176</v>
      </c>
      <c r="D65" s="41">
        <v>2021</v>
      </c>
      <c r="E65" s="41">
        <v>2021</v>
      </c>
      <c r="F65" s="74">
        <v>109.68</v>
      </c>
      <c r="G65" s="74">
        <v>109.68</v>
      </c>
      <c r="H65" s="25" t="s">
        <v>83</v>
      </c>
      <c r="I65" s="26"/>
      <c r="J65" s="27"/>
      <c r="K65" s="24"/>
    </row>
    <row r="66" spans="2:11" ht="40.5" customHeight="1" x14ac:dyDescent="0.3">
      <c r="B66" s="36" t="s">
        <v>143</v>
      </c>
      <c r="C66" s="60" t="s">
        <v>177</v>
      </c>
      <c r="D66" s="41">
        <v>2021</v>
      </c>
      <c r="E66" s="41">
        <v>2021</v>
      </c>
      <c r="F66" s="74">
        <v>82.81</v>
      </c>
      <c r="G66" s="74">
        <v>82.81</v>
      </c>
      <c r="H66" s="25" t="s">
        <v>83</v>
      </c>
      <c r="I66" s="26"/>
      <c r="J66" s="27"/>
      <c r="K66" s="24"/>
    </row>
    <row r="67" spans="2:11" ht="40.5" customHeight="1" x14ac:dyDescent="0.3">
      <c r="B67" s="36" t="s">
        <v>144</v>
      </c>
      <c r="C67" s="60" t="s">
        <v>178</v>
      </c>
      <c r="D67" s="41">
        <v>2021</v>
      </c>
      <c r="E67" s="41">
        <v>2021</v>
      </c>
      <c r="F67" s="74">
        <v>69.790000000000006</v>
      </c>
      <c r="G67" s="74">
        <v>69.790000000000006</v>
      </c>
      <c r="H67" s="25" t="s">
        <v>83</v>
      </c>
      <c r="I67" s="26"/>
      <c r="J67" s="27"/>
      <c r="K67" s="24"/>
    </row>
    <row r="68" spans="2:11" ht="40.5" customHeight="1" x14ac:dyDescent="0.3">
      <c r="B68" s="36" t="s">
        <v>145</v>
      </c>
      <c r="C68" s="60" t="s">
        <v>179</v>
      </c>
      <c r="D68" s="41">
        <v>2021</v>
      </c>
      <c r="E68" s="41">
        <v>2021</v>
      </c>
      <c r="F68" s="74">
        <v>221.59</v>
      </c>
      <c r="G68" s="74">
        <v>221.59</v>
      </c>
      <c r="H68" s="25" t="s">
        <v>83</v>
      </c>
      <c r="I68" s="26"/>
      <c r="J68" s="27"/>
      <c r="K68" s="24"/>
    </row>
    <row r="69" spans="2:11" ht="40.5" customHeight="1" x14ac:dyDescent="0.3">
      <c r="B69" s="36" t="s">
        <v>146</v>
      </c>
      <c r="C69" s="60" t="s">
        <v>180</v>
      </c>
      <c r="D69" s="41">
        <v>2021</v>
      </c>
      <c r="E69" s="41">
        <v>2021</v>
      </c>
      <c r="F69" s="74">
        <v>159.71</v>
      </c>
      <c r="G69" s="74">
        <v>159.71</v>
      </c>
      <c r="H69" s="25" t="s">
        <v>83</v>
      </c>
      <c r="I69" s="26"/>
      <c r="J69" s="27"/>
      <c r="K69" s="24"/>
    </row>
    <row r="70" spans="2:11" ht="40.5" customHeight="1" x14ac:dyDescent="0.3">
      <c r="B70" s="36" t="s">
        <v>147</v>
      </c>
      <c r="C70" s="60" t="s">
        <v>181</v>
      </c>
      <c r="D70" s="41">
        <v>2021</v>
      </c>
      <c r="E70" s="41">
        <v>2021</v>
      </c>
      <c r="F70" s="74">
        <v>106.24</v>
      </c>
      <c r="G70" s="74">
        <v>106.24</v>
      </c>
      <c r="H70" s="25" t="s">
        <v>83</v>
      </c>
      <c r="I70" s="26"/>
      <c r="J70" s="27"/>
      <c r="K70" s="24"/>
    </row>
    <row r="71" spans="2:11" ht="40.5" customHeight="1" x14ac:dyDescent="0.3">
      <c r="B71" s="36" t="s">
        <v>148</v>
      </c>
      <c r="C71" s="60" t="s">
        <v>182</v>
      </c>
      <c r="D71" s="41">
        <v>2021</v>
      </c>
      <c r="E71" s="41">
        <v>2021</v>
      </c>
      <c r="F71" s="74">
        <v>328.99</v>
      </c>
      <c r="G71" s="74">
        <v>328.99</v>
      </c>
      <c r="H71" s="25" t="s">
        <v>83</v>
      </c>
      <c r="I71" s="26"/>
      <c r="J71" s="27"/>
      <c r="K71" s="24"/>
    </row>
    <row r="72" spans="2:11" ht="40.5" customHeight="1" x14ac:dyDescent="0.3">
      <c r="B72" s="36" t="s">
        <v>149</v>
      </c>
      <c r="C72" s="60" t="s">
        <v>183</v>
      </c>
      <c r="D72" s="41">
        <v>2021</v>
      </c>
      <c r="E72" s="41">
        <v>2021</v>
      </c>
      <c r="F72" s="74">
        <v>273.33</v>
      </c>
      <c r="G72" s="74">
        <v>273.33</v>
      </c>
      <c r="H72" s="25" t="s">
        <v>83</v>
      </c>
      <c r="I72" s="26"/>
      <c r="J72" s="27"/>
      <c r="K72" s="24"/>
    </row>
    <row r="73" spans="2:11" ht="40.5" customHeight="1" x14ac:dyDescent="0.3">
      <c r="B73" s="36" t="s">
        <v>150</v>
      </c>
      <c r="C73" s="60" t="s">
        <v>184</v>
      </c>
      <c r="D73" s="41">
        <v>2021</v>
      </c>
      <c r="E73" s="41">
        <v>2021</v>
      </c>
      <c r="F73" s="74">
        <v>100.97</v>
      </c>
      <c r="G73" s="74">
        <v>100.97</v>
      </c>
      <c r="H73" s="25" t="s">
        <v>83</v>
      </c>
      <c r="I73" s="26"/>
      <c r="J73" s="27"/>
      <c r="K73" s="24"/>
    </row>
    <row r="74" spans="2:11" ht="40.5" customHeight="1" x14ac:dyDescent="0.3">
      <c r="B74" s="36" t="s">
        <v>151</v>
      </c>
      <c r="C74" s="60" t="s">
        <v>185</v>
      </c>
      <c r="D74" s="41">
        <v>2021</v>
      </c>
      <c r="E74" s="41">
        <v>2021</v>
      </c>
      <c r="F74" s="74">
        <v>273.42</v>
      </c>
      <c r="G74" s="74">
        <v>273.42</v>
      </c>
      <c r="H74" s="25" t="s">
        <v>83</v>
      </c>
      <c r="I74" s="26"/>
      <c r="J74" s="27"/>
      <c r="K74" s="24"/>
    </row>
    <row r="75" spans="2:11" ht="40.5" customHeight="1" x14ac:dyDescent="0.3">
      <c r="B75" s="36" t="s">
        <v>152</v>
      </c>
      <c r="C75" s="60" t="s">
        <v>186</v>
      </c>
      <c r="D75" s="41">
        <v>2021</v>
      </c>
      <c r="E75" s="41">
        <v>2021</v>
      </c>
      <c r="F75" s="74">
        <v>48.83</v>
      </c>
      <c r="G75" s="74">
        <v>48.83</v>
      </c>
      <c r="H75" s="25" t="s">
        <v>83</v>
      </c>
      <c r="I75" s="26"/>
      <c r="J75" s="27"/>
      <c r="K75" s="24"/>
    </row>
    <row r="76" spans="2:11" ht="40.5" customHeight="1" x14ac:dyDescent="0.3">
      <c r="B76" s="41" t="s">
        <v>153</v>
      </c>
      <c r="C76" s="61" t="s">
        <v>187</v>
      </c>
      <c r="D76" s="41">
        <v>2021</v>
      </c>
      <c r="E76" s="41">
        <v>2021</v>
      </c>
      <c r="F76" s="73">
        <v>39.090000000000003</v>
      </c>
      <c r="G76" s="73">
        <v>39.090000000000003</v>
      </c>
      <c r="H76" s="25" t="s">
        <v>83</v>
      </c>
      <c r="I76" s="26"/>
      <c r="J76" s="27"/>
      <c r="K76" s="24"/>
    </row>
    <row r="77" spans="2:11" ht="40.5" customHeight="1" x14ac:dyDescent="0.3">
      <c r="B77" s="36" t="s">
        <v>154</v>
      </c>
      <c r="C77" s="60" t="s">
        <v>188</v>
      </c>
      <c r="D77" s="41">
        <v>2021</v>
      </c>
      <c r="E77" s="41">
        <v>2021</v>
      </c>
      <c r="F77" s="73">
        <v>306.89</v>
      </c>
      <c r="G77" s="73">
        <v>306.89</v>
      </c>
      <c r="H77" s="25" t="s">
        <v>83</v>
      </c>
      <c r="I77" s="66">
        <v>0.995</v>
      </c>
      <c r="J77" s="66">
        <v>355</v>
      </c>
      <c r="K77" s="24"/>
    </row>
    <row r="78" spans="2:11" ht="40.5" x14ac:dyDescent="0.3">
      <c r="B78" s="19" t="s">
        <v>42</v>
      </c>
      <c r="C78" s="37" t="s">
        <v>31</v>
      </c>
      <c r="D78" s="20"/>
      <c r="E78" s="20"/>
      <c r="F78" s="20"/>
      <c r="G78" s="20"/>
      <c r="H78" s="20"/>
      <c r="I78" s="20"/>
      <c r="J78" s="20"/>
      <c r="K78" s="20"/>
    </row>
    <row r="79" spans="2:11" ht="22.5" customHeight="1" x14ac:dyDescent="0.3">
      <c r="B79" s="19" t="s">
        <v>43</v>
      </c>
      <c r="C79" s="37" t="s">
        <v>44</v>
      </c>
      <c r="D79" s="20"/>
      <c r="E79" s="20"/>
      <c r="F79" s="21">
        <v>19957.21</v>
      </c>
      <c r="G79" s="21">
        <v>19957.21</v>
      </c>
      <c r="H79" s="22" t="s">
        <v>83</v>
      </c>
      <c r="I79" s="20"/>
      <c r="J79" s="20"/>
      <c r="K79" s="20"/>
    </row>
    <row r="80" spans="2:11" ht="22.5" customHeight="1" x14ac:dyDescent="0.3">
      <c r="B80" s="19" t="s">
        <v>45</v>
      </c>
      <c r="C80" s="37" t="s">
        <v>33</v>
      </c>
      <c r="D80" s="20"/>
      <c r="E80" s="20"/>
      <c r="F80" s="21">
        <v>29580.47</v>
      </c>
      <c r="G80" s="21">
        <v>29580.47</v>
      </c>
      <c r="H80" s="22" t="s">
        <v>83</v>
      </c>
      <c r="I80" s="20"/>
      <c r="J80" s="20"/>
      <c r="K80" s="20"/>
    </row>
    <row r="81" spans="2:11" ht="18.75" customHeight="1" x14ac:dyDescent="0.3">
      <c r="B81" s="7" t="s">
        <v>46</v>
      </c>
      <c r="C81" s="8" t="s">
        <v>47</v>
      </c>
      <c r="D81" s="9"/>
      <c r="E81" s="8"/>
      <c r="F81" s="10">
        <f>SUM(F82:F86)</f>
        <v>128559.87699999999</v>
      </c>
      <c r="G81" s="10">
        <f>SUM(G82:G86)</f>
        <v>128559.87699999999</v>
      </c>
      <c r="H81" s="42" t="s">
        <v>83</v>
      </c>
      <c r="I81" s="8"/>
      <c r="J81" s="8"/>
      <c r="K81" s="8"/>
    </row>
    <row r="82" spans="2:11" ht="22.5" customHeight="1" x14ac:dyDescent="0.3">
      <c r="B82" s="41" t="s">
        <v>48</v>
      </c>
      <c r="C82" s="29" t="s">
        <v>49</v>
      </c>
      <c r="D82" s="43"/>
      <c r="E82" s="29"/>
      <c r="F82" s="75">
        <v>30943.52</v>
      </c>
      <c r="G82" s="75">
        <v>30943.52</v>
      </c>
      <c r="H82" s="44" t="s">
        <v>83</v>
      </c>
      <c r="I82" s="29"/>
      <c r="J82" s="29"/>
      <c r="K82" s="29"/>
    </row>
    <row r="83" spans="2:11" ht="22.5" customHeight="1" x14ac:dyDescent="0.3">
      <c r="B83" s="45" t="s">
        <v>50</v>
      </c>
      <c r="C83" s="29" t="s">
        <v>87</v>
      </c>
      <c r="D83" s="43"/>
      <c r="E83" s="29"/>
      <c r="F83" s="75">
        <v>60256.75</v>
      </c>
      <c r="G83" s="75">
        <v>60256.75</v>
      </c>
      <c r="H83" s="44" t="s">
        <v>83</v>
      </c>
      <c r="I83" s="29"/>
      <c r="J83" s="29"/>
      <c r="K83" s="29"/>
    </row>
    <row r="84" spans="2:11" ht="22.5" customHeight="1" x14ac:dyDescent="0.3">
      <c r="B84" s="41" t="s">
        <v>51</v>
      </c>
      <c r="C84" s="29" t="s">
        <v>53</v>
      </c>
      <c r="D84" s="43"/>
      <c r="E84" s="29"/>
      <c r="F84" s="75">
        <v>8408.4230000000007</v>
      </c>
      <c r="G84" s="75">
        <v>8408.4230000000007</v>
      </c>
      <c r="H84" s="44" t="s">
        <v>83</v>
      </c>
      <c r="I84" s="29"/>
      <c r="J84" s="29"/>
      <c r="K84" s="29"/>
    </row>
    <row r="85" spans="2:11" ht="22.5" customHeight="1" x14ac:dyDescent="0.3">
      <c r="B85" s="41" t="s">
        <v>52</v>
      </c>
      <c r="C85" s="29" t="s">
        <v>55</v>
      </c>
      <c r="D85" s="43"/>
      <c r="E85" s="29"/>
      <c r="F85" s="75">
        <v>25889.31</v>
      </c>
      <c r="G85" s="75">
        <v>25889.31</v>
      </c>
      <c r="H85" s="44" t="s">
        <v>83</v>
      </c>
      <c r="I85" s="29"/>
      <c r="J85" s="29"/>
      <c r="K85" s="29"/>
    </row>
    <row r="86" spans="2:11" ht="22.5" customHeight="1" x14ac:dyDescent="0.3">
      <c r="B86" s="41" t="s">
        <v>54</v>
      </c>
      <c r="C86" s="29" t="s">
        <v>88</v>
      </c>
      <c r="D86" s="43"/>
      <c r="E86" s="29"/>
      <c r="F86" s="75">
        <v>3061.8739999999998</v>
      </c>
      <c r="G86" s="75">
        <v>3061.8739999999998</v>
      </c>
      <c r="H86" s="44" t="s">
        <v>83</v>
      </c>
      <c r="I86" s="29"/>
      <c r="J86" s="29"/>
      <c r="K86" s="29"/>
    </row>
    <row r="87" spans="2:11" ht="21" customHeight="1" x14ac:dyDescent="0.3">
      <c r="B87" s="7" t="s">
        <v>56</v>
      </c>
      <c r="C87" s="8" t="s">
        <v>84</v>
      </c>
      <c r="D87" s="9" t="s">
        <v>58</v>
      </c>
      <c r="E87" s="8" t="s">
        <v>58</v>
      </c>
      <c r="F87" s="10">
        <f>F88+F99</f>
        <v>39843.644</v>
      </c>
      <c r="G87" s="10">
        <f>G88+G99</f>
        <v>39843.644</v>
      </c>
      <c r="H87" s="42"/>
      <c r="I87" s="8" t="s">
        <v>58</v>
      </c>
      <c r="J87" s="8" t="s">
        <v>58</v>
      </c>
      <c r="K87" s="8" t="s">
        <v>58</v>
      </c>
    </row>
    <row r="88" spans="2:11" ht="24" customHeight="1" x14ac:dyDescent="0.3">
      <c r="B88" s="19" t="s">
        <v>104</v>
      </c>
      <c r="C88" s="37" t="s">
        <v>112</v>
      </c>
      <c r="D88" s="20"/>
      <c r="E88" s="20"/>
      <c r="F88" s="21">
        <f>SUM(F89:F98)</f>
        <v>29430.164000000001</v>
      </c>
      <c r="G88" s="21">
        <f>SUM(G89:G98)</f>
        <v>29430.164000000001</v>
      </c>
      <c r="H88" s="22"/>
      <c r="I88" s="20"/>
      <c r="J88" s="20"/>
      <c r="K88" s="20"/>
    </row>
    <row r="89" spans="2:11" ht="40.5" x14ac:dyDescent="0.3">
      <c r="B89" s="41" t="s">
        <v>106</v>
      </c>
      <c r="C89" s="46" t="s">
        <v>108</v>
      </c>
      <c r="D89" s="78">
        <v>2020</v>
      </c>
      <c r="E89" s="41">
        <v>2023</v>
      </c>
      <c r="F89" s="75">
        <v>23948.94</v>
      </c>
      <c r="G89" s="75">
        <v>23948.94</v>
      </c>
      <c r="H89" s="47" t="s">
        <v>189</v>
      </c>
      <c r="I89" s="65">
        <v>4</v>
      </c>
      <c r="J89" s="29"/>
      <c r="K89" s="29"/>
    </row>
    <row r="90" spans="2:11" ht="37.5" customHeight="1" x14ac:dyDescent="0.3">
      <c r="B90" s="41" t="s">
        <v>109</v>
      </c>
      <c r="C90" s="46" t="s">
        <v>108</v>
      </c>
      <c r="D90" s="78">
        <v>2020</v>
      </c>
      <c r="E90" s="41">
        <v>2028</v>
      </c>
      <c r="F90" s="75">
        <v>399.59</v>
      </c>
      <c r="G90" s="75">
        <v>399.59</v>
      </c>
      <c r="H90" s="44" t="s">
        <v>89</v>
      </c>
      <c r="I90" s="65">
        <v>26</v>
      </c>
      <c r="J90" s="29"/>
      <c r="K90" s="29"/>
    </row>
    <row r="91" spans="2:11" ht="60.75" x14ac:dyDescent="0.3">
      <c r="B91" s="41" t="s">
        <v>110</v>
      </c>
      <c r="C91" s="31" t="s">
        <v>107</v>
      </c>
      <c r="D91" s="56"/>
      <c r="E91" s="24"/>
      <c r="F91" s="76">
        <v>341.16</v>
      </c>
      <c r="G91" s="76">
        <v>341.16</v>
      </c>
      <c r="H91" s="44" t="s">
        <v>83</v>
      </c>
      <c r="I91" s="65">
        <v>6.2</v>
      </c>
      <c r="J91" s="29"/>
      <c r="K91" s="29"/>
    </row>
    <row r="92" spans="2:11" ht="46.5" customHeight="1" x14ac:dyDescent="0.3">
      <c r="B92" s="41" t="s">
        <v>111</v>
      </c>
      <c r="C92" s="31" t="s">
        <v>195</v>
      </c>
      <c r="D92" s="56"/>
      <c r="E92" s="24"/>
      <c r="F92" s="76">
        <v>1377.44</v>
      </c>
      <c r="G92" s="76">
        <v>1377.44</v>
      </c>
      <c r="H92" s="44" t="s">
        <v>83</v>
      </c>
      <c r="I92" s="65">
        <v>6.2</v>
      </c>
      <c r="J92" s="29"/>
      <c r="K92" s="29"/>
    </row>
    <row r="93" spans="2:11" ht="42.75" customHeight="1" x14ac:dyDescent="0.3">
      <c r="B93" s="45" t="s">
        <v>116</v>
      </c>
      <c r="C93" s="31" t="s">
        <v>196</v>
      </c>
      <c r="D93" s="56"/>
      <c r="E93" s="24"/>
      <c r="F93" s="76">
        <v>555.54999999999995</v>
      </c>
      <c r="G93" s="76">
        <v>555.54999999999995</v>
      </c>
      <c r="H93" s="44" t="s">
        <v>83</v>
      </c>
      <c r="I93" s="65">
        <v>5.0999999999999996</v>
      </c>
      <c r="J93" s="29"/>
      <c r="K93" s="29"/>
    </row>
    <row r="94" spans="2:11" ht="40.5" x14ac:dyDescent="0.3">
      <c r="B94" s="48" t="s">
        <v>190</v>
      </c>
      <c r="C94" s="31" t="s">
        <v>197</v>
      </c>
      <c r="D94" s="56"/>
      <c r="E94" s="24"/>
      <c r="F94" s="76">
        <v>214.95</v>
      </c>
      <c r="G94" s="76">
        <v>214.95</v>
      </c>
      <c r="H94" s="44" t="s">
        <v>83</v>
      </c>
      <c r="I94" s="24"/>
      <c r="J94" s="24"/>
      <c r="K94" s="24"/>
    </row>
    <row r="95" spans="2:11" ht="42.75" customHeight="1" x14ac:dyDescent="0.3">
      <c r="B95" s="48" t="s">
        <v>191</v>
      </c>
      <c r="C95" s="31" t="s">
        <v>198</v>
      </c>
      <c r="D95" s="56"/>
      <c r="E95" s="24"/>
      <c r="F95" s="76">
        <v>521</v>
      </c>
      <c r="G95" s="76">
        <v>521</v>
      </c>
      <c r="H95" s="44" t="s">
        <v>83</v>
      </c>
      <c r="I95" s="24"/>
      <c r="J95" s="24"/>
      <c r="K95" s="24"/>
    </row>
    <row r="96" spans="2:11" ht="42.75" customHeight="1" x14ac:dyDescent="0.3">
      <c r="B96" s="48" t="s">
        <v>192</v>
      </c>
      <c r="C96" s="31" t="s">
        <v>199</v>
      </c>
      <c r="D96" s="56"/>
      <c r="E96" s="24"/>
      <c r="F96" s="76">
        <v>447.97</v>
      </c>
      <c r="G96" s="76">
        <v>447.97</v>
      </c>
      <c r="H96" s="44" t="s">
        <v>83</v>
      </c>
      <c r="I96" s="24"/>
      <c r="J96" s="24"/>
      <c r="K96" s="24"/>
    </row>
    <row r="97" spans="2:11" ht="42.75" customHeight="1" x14ac:dyDescent="0.3">
      <c r="B97" s="48" t="s">
        <v>193</v>
      </c>
      <c r="C97" s="31" t="s">
        <v>200</v>
      </c>
      <c r="D97" s="56"/>
      <c r="E97" s="24"/>
      <c r="F97" s="76">
        <v>695.82600000000002</v>
      </c>
      <c r="G97" s="76">
        <v>695.82600000000002</v>
      </c>
      <c r="H97" s="44" t="s">
        <v>83</v>
      </c>
      <c r="I97" s="24"/>
      <c r="J97" s="24"/>
      <c r="K97" s="24"/>
    </row>
    <row r="98" spans="2:11" ht="42.75" customHeight="1" x14ac:dyDescent="0.3">
      <c r="B98" s="48" t="s">
        <v>194</v>
      </c>
      <c r="C98" s="31" t="s">
        <v>201</v>
      </c>
      <c r="D98" s="56"/>
      <c r="E98" s="24"/>
      <c r="F98" s="76">
        <v>927.73800000000006</v>
      </c>
      <c r="G98" s="76">
        <v>927.73800000000006</v>
      </c>
      <c r="H98" s="44" t="s">
        <v>83</v>
      </c>
      <c r="I98" s="24"/>
      <c r="J98" s="24"/>
      <c r="K98" s="24"/>
    </row>
    <row r="99" spans="2:11" ht="20.25" x14ac:dyDescent="0.3">
      <c r="B99" s="19" t="s">
        <v>113</v>
      </c>
      <c r="C99" s="37" t="s">
        <v>114</v>
      </c>
      <c r="D99" s="20"/>
      <c r="E99" s="20"/>
      <c r="F99" s="21">
        <v>10413.48</v>
      </c>
      <c r="G99" s="21">
        <v>10413.48</v>
      </c>
      <c r="H99" s="22" t="s">
        <v>83</v>
      </c>
      <c r="I99" s="20"/>
      <c r="J99" s="20"/>
      <c r="K99" s="20"/>
    </row>
    <row r="100" spans="2:11" ht="20.25" x14ac:dyDescent="0.3">
      <c r="B100" s="7" t="s">
        <v>59</v>
      </c>
      <c r="C100" s="8" t="s">
        <v>57</v>
      </c>
      <c r="D100" s="9" t="s">
        <v>58</v>
      </c>
      <c r="E100" s="8" t="s">
        <v>58</v>
      </c>
      <c r="F100" s="10" t="s">
        <v>58</v>
      </c>
      <c r="G100" s="10" t="s">
        <v>58</v>
      </c>
      <c r="H100" s="10" t="s">
        <v>58</v>
      </c>
      <c r="I100" s="8" t="s">
        <v>58</v>
      </c>
      <c r="J100" s="8" t="s">
        <v>58</v>
      </c>
      <c r="K100" s="8" t="s">
        <v>58</v>
      </c>
    </row>
    <row r="101" spans="2:11" ht="20.25" x14ac:dyDescent="0.3">
      <c r="B101" s="7" t="s">
        <v>85</v>
      </c>
      <c r="C101" s="8" t="s">
        <v>60</v>
      </c>
      <c r="D101" s="9" t="s">
        <v>58</v>
      </c>
      <c r="E101" s="8" t="s">
        <v>58</v>
      </c>
      <c r="F101" s="10">
        <f>F102</f>
        <v>52</v>
      </c>
      <c r="G101" s="10">
        <f>G102</f>
        <v>52</v>
      </c>
      <c r="H101" s="42" t="s">
        <v>83</v>
      </c>
      <c r="I101" s="8" t="s">
        <v>58</v>
      </c>
      <c r="J101" s="8" t="s">
        <v>58</v>
      </c>
      <c r="K101" s="8" t="s">
        <v>58</v>
      </c>
    </row>
    <row r="102" spans="2:11" ht="20.25" x14ac:dyDescent="0.3">
      <c r="B102" s="6" t="s">
        <v>86</v>
      </c>
      <c r="C102" s="49" t="s">
        <v>115</v>
      </c>
      <c r="D102" s="12"/>
      <c r="E102" s="12"/>
      <c r="F102" s="77">
        <v>52</v>
      </c>
      <c r="G102" s="77">
        <v>52</v>
      </c>
      <c r="H102" s="44" t="s">
        <v>83</v>
      </c>
      <c r="I102" s="12"/>
      <c r="J102" s="12"/>
      <c r="K102" s="12"/>
    </row>
    <row r="106" spans="2:11" ht="18.75" customHeight="1" x14ac:dyDescent="0.5">
      <c r="B106" s="103"/>
      <c r="C106" s="103"/>
      <c r="D106" s="80"/>
      <c r="E106" s="80"/>
      <c r="F106" s="80"/>
      <c r="G106" s="80"/>
      <c r="H106" s="80"/>
      <c r="I106" s="103"/>
      <c r="J106" s="103"/>
      <c r="K106" s="103"/>
    </row>
    <row r="107" spans="2:11" ht="48" customHeight="1" x14ac:dyDescent="0.5">
      <c r="B107" s="103"/>
      <c r="C107" s="103"/>
      <c r="D107" s="80"/>
      <c r="E107" s="80"/>
      <c r="F107" s="80"/>
      <c r="G107" s="80"/>
      <c r="H107" s="80"/>
      <c r="I107" s="103"/>
      <c r="J107" s="103"/>
      <c r="K107" s="103"/>
    </row>
    <row r="108" spans="2:11" ht="17.25" customHeight="1" x14ac:dyDescent="0.5">
      <c r="B108" s="81"/>
      <c r="C108" s="81"/>
      <c r="D108" s="80"/>
      <c r="E108" s="80"/>
      <c r="F108" s="80"/>
      <c r="G108" s="80"/>
      <c r="H108" s="80"/>
      <c r="I108" s="82"/>
      <c r="J108" s="82"/>
      <c r="K108" s="82"/>
    </row>
    <row r="109" spans="2:11" ht="31.5" x14ac:dyDescent="0.5">
      <c r="B109" s="81"/>
      <c r="C109" s="81"/>
      <c r="D109" s="80"/>
      <c r="E109" s="80"/>
      <c r="F109" s="80"/>
      <c r="G109" s="80"/>
      <c r="H109" s="80"/>
      <c r="I109" s="80"/>
      <c r="J109" s="83"/>
      <c r="K109" s="83"/>
    </row>
    <row r="110" spans="2:11" ht="15" customHeight="1" x14ac:dyDescent="0.5">
      <c r="B110" s="103"/>
      <c r="C110" s="103"/>
      <c r="D110" s="80"/>
      <c r="E110" s="80"/>
      <c r="F110" s="80"/>
      <c r="G110" s="80"/>
      <c r="H110" s="80"/>
      <c r="I110" s="104"/>
      <c r="J110" s="104"/>
      <c r="K110" s="83"/>
    </row>
    <row r="111" spans="2:11" ht="43.5" customHeight="1" x14ac:dyDescent="0.5">
      <c r="B111" s="103"/>
      <c r="C111" s="103"/>
      <c r="D111" s="80"/>
      <c r="E111" s="80"/>
      <c r="F111" s="80"/>
      <c r="G111" s="80"/>
      <c r="H111" s="80"/>
      <c r="I111" s="104"/>
      <c r="J111" s="104"/>
      <c r="K111" s="80"/>
    </row>
    <row r="112" spans="2:11" ht="28.5" x14ac:dyDescent="0.45">
      <c r="B112" s="55"/>
      <c r="C112" s="55"/>
      <c r="D112" s="54"/>
      <c r="E112" s="54"/>
      <c r="F112" s="54"/>
      <c r="G112" s="54"/>
      <c r="H112" s="54"/>
      <c r="I112" s="54"/>
      <c r="J112" s="54"/>
      <c r="K112" s="54"/>
    </row>
    <row r="114" spans="2:11" x14ac:dyDescent="0.25">
      <c r="B114" s="102"/>
      <c r="C114" s="102"/>
      <c r="I114" s="102"/>
      <c r="J114" s="102"/>
      <c r="K114" s="102"/>
    </row>
    <row r="115" spans="2:11" x14ac:dyDescent="0.25">
      <c r="B115" s="102"/>
      <c r="C115" s="102"/>
      <c r="I115" s="102"/>
      <c r="J115" s="102"/>
      <c r="K115" s="102"/>
    </row>
  </sheetData>
  <mergeCells count="14">
    <mergeCell ref="B114:C115"/>
    <mergeCell ref="I114:K115"/>
    <mergeCell ref="B106:C107"/>
    <mergeCell ref="B110:C111"/>
    <mergeCell ref="I106:K107"/>
    <mergeCell ref="I110:J111"/>
    <mergeCell ref="B4:K4"/>
    <mergeCell ref="B5:K5"/>
    <mergeCell ref="B6:K6"/>
    <mergeCell ref="B9:B10"/>
    <mergeCell ref="C9:C10"/>
    <mergeCell ref="D9:E9"/>
    <mergeCell ref="F9:H9"/>
    <mergeCell ref="I9:K9"/>
  </mergeCells>
  <pageMargins left="1" right="1" top="1" bottom="1" header="0.5" footer="0.5"/>
  <pageSetup paperSize="8" scale="41" fitToHeight="0" orientation="portrait" r:id="rId1"/>
  <rowBreaks count="1" manualBreakCount="1"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2023-07-06T08:25:51Z</dcterms:modified>
</cp:coreProperties>
</file>